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20\4TO TRIMESTRE\"/>
    </mc:Choice>
  </mc:AlternateContent>
  <bookViews>
    <workbookView xWindow="0" yWindow="0" windowWidth="24000" windowHeight="753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6" i="5" l="1"/>
  <c r="T15" i="5"/>
  <c r="T14" i="5"/>
  <c r="T13" i="5"/>
  <c r="T12" i="5"/>
  <c r="T11" i="5"/>
  <c r="T10" i="5"/>
  <c r="T9" i="5"/>
  <c r="T8" i="5"/>
  <c r="T7" i="5"/>
  <c r="T6" i="5"/>
  <c r="T5" i="5"/>
</calcChain>
</file>

<file path=xl/sharedStrings.xml><?xml version="1.0" encoding="utf-8"?>
<sst xmlns="http://schemas.openxmlformats.org/spreadsheetml/2006/main" count="177" uniqueCount="146">
  <si>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</si>
  <si>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</si>
  <si>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</si>
  <si>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</si>
  <si>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</si>
  <si>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</si>
  <si>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</si>
  <si>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</si>
  <si>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</si>
  <si>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</si>
  <si>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</si>
  <si>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</si>
  <si>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</si>
  <si>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</si>
  <si>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</si>
  <si>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</si>
  <si>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</si>
  <si>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</si>
  <si>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</si>
  <si>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</si>
  <si>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</si>
  <si>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</si>
  <si>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</si>
  <si>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</si>
  <si>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</si>
  <si>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</si>
  <si>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</si>
  <si>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</si>
  <si>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</si>
  <si>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</si>
  <si>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</si>
  <si>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</si>
  <si>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</si>
  <si>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</si>
  <si>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</si>
  <si>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</si>
  <si>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</si>
  <si>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</si>
  <si>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</si>
  <si>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</si>
  <si>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</si>
  <si>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</si>
  <si>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</si>
  <si>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</si>
  <si>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</si>
  <si>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</si>
  <si>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</si>
  <si>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</si>
  <si>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</si>
  <si>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</si>
  <si>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</si>
  <si>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</si>
  <si>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</si>
  <si>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</si>
  <si>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</si>
  <si>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</si>
  <si>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</si>
  <si>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</si>
  <si>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</si>
  <si>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</si>
  <si>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</si>
  <si>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</si>
  <si>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</si>
  <si>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</si>
  <si>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</si>
  <si>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</si>
  <si>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</si>
  <si>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</si>
  <si>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</si>
  <si>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</si>
  <si>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</si>
  <si>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</si>
  <si>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</si>
  <si>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</si>
  <si>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</si>
  <si>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</si>
  <si>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</si>
  <si>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</si>
  <si>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</si>
  <si>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</si>
  <si>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</si>
  <si>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</si>
  <si>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</si>
  <si>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</si>
  <si>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</si>
  <si>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</si>
  <si>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</si>
  <si>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CULTURA</t>
  </si>
  <si>
    <t>2.4.2</t>
  </si>
  <si>
    <t>Casa de la cultura</t>
  </si>
  <si>
    <t>si</t>
  </si>
  <si>
    <t>Fin. Contribuir a un mejor nivel cultural en el municipio mediante la impartición de talleres artísticos y la realización de eventos culturales masivos.</t>
  </si>
  <si>
    <t>Encuestas de participación ciudadana en las actividades culturales</t>
  </si>
  <si>
    <t>(Total de resultado de encuestadas realizadas acerca de las actividades culturales 2020/ Total de resultado de encuestadas realizadas acerca de las actividades culturales 2019)-1*100</t>
  </si>
  <si>
    <t>100% de encuesta progragamadas.</t>
  </si>
  <si>
    <t>Encuestas mensuales</t>
  </si>
  <si>
    <t>PROPOSITO</t>
  </si>
  <si>
    <t>Propósito. La población participa en los eventos y talleres culturales.</t>
  </si>
  <si>
    <t>Talleres y eventos realizados</t>
  </si>
  <si>
    <t>(Total de talleres y eventos realizados en el 2020/Total de talleres y eventos realizados en el 2019)-1*100</t>
  </si>
  <si>
    <t>5% incremento en los eventos y talleres realizados dentro del Municipio</t>
  </si>
  <si>
    <t>eventos y talleres realizados</t>
  </si>
  <si>
    <t xml:space="preserve">COMPONENTE </t>
  </si>
  <si>
    <t>C1. Realización de eventos culturales para la población programados.</t>
  </si>
  <si>
    <t>Eventos realizados</t>
  </si>
  <si>
    <t xml:space="preserve"> (Total de eventos realizados año 2020 /Total de eventos realizados en 2019)-1*100</t>
  </si>
  <si>
    <t>5% incremento en los eventos realizados dentro del Municipio</t>
  </si>
  <si>
    <t>eventos realizados</t>
  </si>
  <si>
    <t xml:space="preserve">ACTIVIDAD </t>
  </si>
  <si>
    <t>A1. Coordinación con IEC para la realización de eventos en tiempos flexibles para la mayor parte de la población.</t>
  </si>
  <si>
    <t xml:space="preserve">Convenios de colaboración. </t>
  </si>
  <si>
    <t xml:space="preserve"> (Total de convenios autorizados/Total de convenios programados)*100</t>
  </si>
  <si>
    <t>100% de cumplimiento</t>
  </si>
  <si>
    <t>convenios autorizados</t>
  </si>
  <si>
    <t>A2.. Realizar los eventos culturales tradicionales del  municipio para fomentar la participación ciudadana.</t>
  </si>
  <si>
    <t>Eventos culturales y tradicionales</t>
  </si>
  <si>
    <t xml:space="preserve"> (Total de eventos realizados/Total de eventos programados)*100</t>
  </si>
  <si>
    <t>A3..Coordinación con medios de difusión e instituciones educativas para promoción de información y actividades culturales.</t>
  </si>
  <si>
    <t>Acciones de difusión</t>
  </si>
  <si>
    <t xml:space="preserve"> (Acciones de difusión realizadas/Total de acciones difusión programadas)*100</t>
  </si>
  <si>
    <t>10% de incremento en acciones de difusion</t>
  </si>
  <si>
    <t>actividades de difusion</t>
  </si>
  <si>
    <t>C2. Coordinación con instituciones y dependencias para salones culturales realizados.</t>
  </si>
  <si>
    <t>Salones culturales del municipio.</t>
  </si>
  <si>
    <t xml:space="preserve"> (Total de salones realizados/Total de salones programados)*100</t>
  </si>
  <si>
    <t>100%  de cumplimiento.</t>
  </si>
  <si>
    <t>Salones culturales realizados</t>
  </si>
  <si>
    <t>A1. Elaboración de convenios con otras dependencias e instituciones para impartir talleres en sus instalaciones.</t>
  </si>
  <si>
    <t xml:space="preserve"> (Total de convenios realizados/Total de convenios programados)*100</t>
  </si>
  <si>
    <t xml:space="preserve">100% de cumplimiento </t>
  </si>
  <si>
    <t>A2. Realización de talleres culturales.</t>
  </si>
  <si>
    <t>Talleres culturales</t>
  </si>
  <si>
    <t>(Total de talleres en 2020/Total de talleres en 2019)-1*100</t>
  </si>
  <si>
    <t>Talleres realizados</t>
  </si>
  <si>
    <t>C3. El hábito de la lectura  en las bibliotecas publicas es fomentado</t>
  </si>
  <si>
    <t>Usuarios</t>
  </si>
  <si>
    <t>(Total de usuarios en 2020/Total de usuarios en 2019)-1*100</t>
  </si>
  <si>
    <t>10% de incremento en la cantidad de usuarios atendidos</t>
  </si>
  <si>
    <t>A1. Realización de eventos culturales interactivos sobre la importancia de la buena lectura en el municipio.</t>
  </si>
  <si>
    <t xml:space="preserve">Eventos realizados   </t>
  </si>
  <si>
    <t>(Total de eventos realizados en el año/Total de eventos programados)*100</t>
  </si>
  <si>
    <t>100% de cumplimiento en la realización de eventos programados</t>
  </si>
  <si>
    <t>A2. Realización de talleres para obtener el acercamiento de la población a las bibliotecas.</t>
  </si>
  <si>
    <t>(Total de talleres realizados en 2020/Total de talleres realizados en 2019)-1*100</t>
  </si>
  <si>
    <t>10% de incremento en los talleres realizados en comparacion a los programados</t>
  </si>
  <si>
    <t>CASA DE LA CULTURA DE URIANGATO
INDICADORES DE RESULTADOS
DEL 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</si>
</sst>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4" fillId="0" borderId="0" xfId="9" applyNumberFormat="1" applyFont="1" applyFill="1" applyBorder="1" applyAlignment="1" applyProtection="1">
      <alignment horizontal="center" wrapText="1"/>
      <protection locked="0"/>
    </xf>
    <xf numFmtId="10" fontId="14" fillId="0" borderId="0" xfId="9" applyNumberFormat="1" applyFont="1" applyFill="1" applyBorder="1" applyProtection="1">
      <protection locked="0"/>
    </xf>
    <xf numFmtId="9" fontId="14" fillId="0" borderId="0" xfId="9" applyNumberFormat="1" applyFont="1" applyFill="1" applyBorder="1" applyAlignment="1" applyProtection="1">
      <alignment horizontal="center" vertical="center" wrapText="1"/>
      <protection locked="0"/>
    </xf>
    <xf numFmtId="9" fontId="15" fillId="0" borderId="0" xfId="17" applyFont="1" applyFill="1" applyBorder="1" applyAlignment="1">
      <alignment horizontal="center" vertical="center"/>
    </xf>
    <xf numFmtId="9" fontId="15" fillId="0" borderId="0" xfId="17" applyFont="1" applyFill="1" applyBorder="1" applyAlignment="1">
      <alignment horizontal="center"/>
    </xf>
    <xf numFmtId="0" fontId="0" fillId="0" borderId="0" xfId="0" applyFont="1" applyFill="1" applyBorder="1" applyProtection="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Normal="100" workbookViewId="0">
      <selection activeCell="F10" sqref="F10"/>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8" t="s">
        <v>145</v>
      </c>
      <c r="B1" s="49"/>
      <c r="C1" s="49"/>
      <c r="D1" s="49"/>
      <c r="E1" s="49"/>
      <c r="F1" s="49"/>
      <c r="G1" s="49"/>
      <c r="H1" s="49"/>
      <c r="I1" s="49"/>
      <c r="J1" s="49"/>
      <c r="K1" s="49"/>
      <c r="L1" s="49"/>
      <c r="M1" s="49"/>
      <c r="N1" s="49"/>
      <c r="O1" s="49"/>
      <c r="P1" s="49"/>
      <c r="Q1" s="49"/>
      <c r="R1" s="49"/>
      <c r="S1" s="49"/>
      <c r="T1" s="49"/>
      <c r="U1" s="49"/>
      <c r="V1" s="49"/>
      <c r="W1" s="50"/>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18" t="s">
        <v>86</v>
      </c>
      <c r="B5" s="19" t="s">
        <v>86</v>
      </c>
      <c r="C5" s="20" t="s">
        <v>87</v>
      </c>
      <c r="D5" s="20" t="s">
        <v>88</v>
      </c>
      <c r="E5" s="19" t="s">
        <v>89</v>
      </c>
      <c r="F5" s="19">
        <v>3692785.2</v>
      </c>
      <c r="G5" s="19">
        <v>3434035.2000000002</v>
      </c>
      <c r="H5" s="19">
        <v>0</v>
      </c>
      <c r="I5" s="19">
        <v>3302369.75</v>
      </c>
      <c r="J5" s="19">
        <v>3302369.75</v>
      </c>
      <c r="K5" s="3" t="s">
        <v>90</v>
      </c>
      <c r="L5" s="3" t="s">
        <v>27</v>
      </c>
      <c r="M5" s="3" t="s">
        <v>91</v>
      </c>
      <c r="N5" s="3" t="s">
        <v>92</v>
      </c>
      <c r="O5" s="3" t="s">
        <v>27</v>
      </c>
      <c r="P5" s="17" t="s">
        <v>93</v>
      </c>
      <c r="Q5" s="17" t="s">
        <v>94</v>
      </c>
      <c r="R5" s="42">
        <v>1</v>
      </c>
      <c r="S5" s="43">
        <v>1</v>
      </c>
      <c r="T5" s="45">
        <f>(10/12)-1</f>
        <v>-0.16666666666666663</v>
      </c>
      <c r="U5" s="2">
        <v>10</v>
      </c>
      <c r="V5" s="2">
        <v>12</v>
      </c>
      <c r="W5" s="3" t="s">
        <v>95</v>
      </c>
    </row>
    <row r="6" spans="1:23" ht="33.75" x14ac:dyDescent="0.2">
      <c r="A6" s="18"/>
      <c r="B6" s="19"/>
      <c r="C6" s="20"/>
      <c r="D6" s="20"/>
      <c r="E6" s="19"/>
      <c r="F6" s="19"/>
      <c r="G6" s="19"/>
      <c r="H6" s="19"/>
      <c r="I6" s="19"/>
      <c r="J6" s="19"/>
      <c r="K6" s="3"/>
      <c r="L6" s="3" t="s">
        <v>96</v>
      </c>
      <c r="M6" s="3" t="s">
        <v>97</v>
      </c>
      <c r="N6" s="3" t="s">
        <v>98</v>
      </c>
      <c r="O6" s="3" t="s">
        <v>96</v>
      </c>
      <c r="P6" s="17" t="s">
        <v>99</v>
      </c>
      <c r="Q6" s="17" t="s">
        <v>100</v>
      </c>
      <c r="R6" s="44">
        <v>0.05</v>
      </c>
      <c r="S6" s="43">
        <v>0.05</v>
      </c>
      <c r="T6" s="45">
        <f>(28/30)-1</f>
        <v>-6.6666666666666652E-2</v>
      </c>
      <c r="U6" s="2">
        <v>28</v>
      </c>
      <c r="V6" s="2">
        <v>30</v>
      </c>
      <c r="W6" s="3" t="s">
        <v>101</v>
      </c>
    </row>
    <row r="7" spans="1:23" ht="22.5" x14ac:dyDescent="0.2">
      <c r="A7" s="18"/>
      <c r="B7" s="19"/>
      <c r="C7" s="20"/>
      <c r="D7" s="20"/>
      <c r="E7" s="19"/>
      <c r="F7" s="19"/>
      <c r="G7" s="19"/>
      <c r="H7" s="19"/>
      <c r="I7" s="19"/>
      <c r="J7" s="19"/>
      <c r="K7" s="3"/>
      <c r="L7" s="3" t="s">
        <v>102</v>
      </c>
      <c r="M7" s="3" t="s">
        <v>103</v>
      </c>
      <c r="N7" s="3" t="s">
        <v>104</v>
      </c>
      <c r="O7" s="3" t="s">
        <v>102</v>
      </c>
      <c r="P7" s="17" t="s">
        <v>105</v>
      </c>
      <c r="Q7" s="17" t="s">
        <v>106</v>
      </c>
      <c r="R7" s="42">
        <v>0.05</v>
      </c>
      <c r="S7" s="43">
        <v>1</v>
      </c>
      <c r="T7" s="45">
        <f>(24/21)-1</f>
        <v>0.14285714285714279</v>
      </c>
      <c r="U7" s="2">
        <v>24</v>
      </c>
      <c r="V7" s="2">
        <v>21</v>
      </c>
      <c r="W7" s="3" t="s">
        <v>107</v>
      </c>
    </row>
    <row r="8" spans="1:23" ht="22.5" x14ac:dyDescent="0.2">
      <c r="A8" s="18"/>
      <c r="B8" s="19"/>
      <c r="C8" s="20"/>
      <c r="D8" s="20"/>
      <c r="E8" s="19"/>
      <c r="F8" s="19"/>
      <c r="G8" s="19"/>
      <c r="H8" s="19"/>
      <c r="I8" s="19"/>
      <c r="J8" s="19"/>
      <c r="K8" s="3"/>
      <c r="L8" s="3" t="s">
        <v>108</v>
      </c>
      <c r="M8" s="3" t="s">
        <v>109</v>
      </c>
      <c r="N8" s="3" t="s">
        <v>110</v>
      </c>
      <c r="O8" s="3" t="s">
        <v>108</v>
      </c>
      <c r="P8" s="17" t="s">
        <v>111</v>
      </c>
      <c r="Q8" s="17" t="s">
        <v>112</v>
      </c>
      <c r="R8" s="42">
        <v>1</v>
      </c>
      <c r="S8" s="43">
        <v>1</v>
      </c>
      <c r="T8" s="45">
        <f>(1/1)</f>
        <v>1</v>
      </c>
      <c r="U8" s="2">
        <v>1</v>
      </c>
      <c r="V8" s="2">
        <v>1</v>
      </c>
      <c r="W8" s="47" t="s">
        <v>113</v>
      </c>
    </row>
    <row r="9" spans="1:23" ht="22.5" x14ac:dyDescent="0.2">
      <c r="A9" s="18"/>
      <c r="B9" s="19"/>
      <c r="C9" s="20"/>
      <c r="D9" s="20"/>
      <c r="E9" s="19"/>
      <c r="F9" s="19"/>
      <c r="G9" s="19"/>
      <c r="H9" s="19"/>
      <c r="I9" s="19"/>
      <c r="J9" s="19"/>
      <c r="K9" s="3"/>
      <c r="L9" s="3" t="s">
        <v>108</v>
      </c>
      <c r="M9" s="3" t="s">
        <v>114</v>
      </c>
      <c r="N9" s="3" t="s">
        <v>115</v>
      </c>
      <c r="O9" s="3" t="s">
        <v>108</v>
      </c>
      <c r="P9" s="17" t="s">
        <v>116</v>
      </c>
      <c r="Q9" s="17" t="s">
        <v>106</v>
      </c>
      <c r="R9" s="42">
        <v>0.05</v>
      </c>
      <c r="S9" s="43">
        <v>1</v>
      </c>
      <c r="T9" s="45">
        <f>(20/21)</f>
        <v>0.95238095238095233</v>
      </c>
      <c r="U9" s="2">
        <v>20</v>
      </c>
      <c r="V9" s="2">
        <v>21</v>
      </c>
      <c r="W9" s="47" t="s">
        <v>107</v>
      </c>
    </row>
    <row r="10" spans="1:23" ht="22.5" x14ac:dyDescent="0.2">
      <c r="A10" s="18"/>
      <c r="B10" s="19"/>
      <c r="C10" s="20"/>
      <c r="D10" s="20"/>
      <c r="E10" s="19"/>
      <c r="F10" s="19"/>
      <c r="G10" s="19"/>
      <c r="H10" s="19"/>
      <c r="I10" s="19"/>
      <c r="J10" s="19"/>
      <c r="K10" s="3"/>
      <c r="L10" s="3" t="s">
        <v>108</v>
      </c>
      <c r="M10" s="3" t="s">
        <v>117</v>
      </c>
      <c r="N10" s="3" t="s">
        <v>118</v>
      </c>
      <c r="O10" s="3" t="s">
        <v>108</v>
      </c>
      <c r="P10" s="17" t="s">
        <v>119</v>
      </c>
      <c r="Q10" s="17" t="s">
        <v>120</v>
      </c>
      <c r="R10" s="42">
        <v>0.1</v>
      </c>
      <c r="S10" s="43">
        <v>1</v>
      </c>
      <c r="T10" s="45">
        <f>(20/21)</f>
        <v>0.95238095238095233</v>
      </c>
      <c r="U10" s="2">
        <v>20</v>
      </c>
      <c r="V10" s="2">
        <v>21</v>
      </c>
      <c r="W10" s="47" t="s">
        <v>121</v>
      </c>
    </row>
    <row r="11" spans="1:23" ht="22.5" x14ac:dyDescent="0.2">
      <c r="A11" s="18"/>
      <c r="B11" s="19"/>
      <c r="C11" s="20"/>
      <c r="D11" s="20"/>
      <c r="E11" s="19"/>
      <c r="F11" s="19"/>
      <c r="G11" s="19"/>
      <c r="H11" s="19"/>
      <c r="I11" s="19"/>
      <c r="J11" s="19"/>
      <c r="K11" s="3"/>
      <c r="L11" s="3" t="s">
        <v>102</v>
      </c>
      <c r="M11" s="3" t="s">
        <v>122</v>
      </c>
      <c r="N11" s="3" t="s">
        <v>123</v>
      </c>
      <c r="O11" s="3" t="s">
        <v>102</v>
      </c>
      <c r="P11" s="17" t="s">
        <v>124</v>
      </c>
      <c r="Q11" s="17" t="s">
        <v>125</v>
      </c>
      <c r="R11" s="42">
        <v>1</v>
      </c>
      <c r="S11" s="43">
        <v>1</v>
      </c>
      <c r="T11" s="45">
        <f>(6/6)</f>
        <v>1</v>
      </c>
      <c r="U11" s="2">
        <v>6</v>
      </c>
      <c r="V11" s="2">
        <v>6</v>
      </c>
      <c r="W11" s="47" t="s">
        <v>126</v>
      </c>
    </row>
    <row r="12" spans="1:23" ht="22.5" x14ac:dyDescent="0.2">
      <c r="A12" s="18"/>
      <c r="B12" s="19"/>
      <c r="C12" s="20"/>
      <c r="D12" s="20"/>
      <c r="E12" s="19"/>
      <c r="F12" s="19"/>
      <c r="G12" s="19"/>
      <c r="H12" s="19"/>
      <c r="I12" s="19"/>
      <c r="J12" s="19"/>
      <c r="K12" s="3"/>
      <c r="L12" s="3" t="s">
        <v>108</v>
      </c>
      <c r="M12" s="3" t="s">
        <v>127</v>
      </c>
      <c r="N12" s="3" t="s">
        <v>110</v>
      </c>
      <c r="O12" s="3" t="s">
        <v>108</v>
      </c>
      <c r="P12" s="17" t="s">
        <v>128</v>
      </c>
      <c r="Q12" s="17" t="s">
        <v>129</v>
      </c>
      <c r="R12" s="42">
        <v>1</v>
      </c>
      <c r="S12" s="43">
        <v>1</v>
      </c>
      <c r="T12" s="45">
        <f>(0/6)</f>
        <v>0</v>
      </c>
      <c r="U12" s="2">
        <v>0</v>
      </c>
      <c r="V12" s="2">
        <v>6</v>
      </c>
      <c r="W12" s="47" t="s">
        <v>113</v>
      </c>
    </row>
    <row r="13" spans="1:23" ht="22.5" x14ac:dyDescent="0.2">
      <c r="A13" s="18"/>
      <c r="B13" s="19"/>
      <c r="C13" s="20"/>
      <c r="D13" s="20"/>
      <c r="E13" s="19"/>
      <c r="F13" s="19"/>
      <c r="G13" s="19"/>
      <c r="H13" s="19"/>
      <c r="I13" s="19"/>
      <c r="J13" s="19"/>
      <c r="K13" s="3"/>
      <c r="L13" s="3" t="s">
        <v>108</v>
      </c>
      <c r="M13" s="3" t="s">
        <v>130</v>
      </c>
      <c r="N13" s="3" t="s">
        <v>131</v>
      </c>
      <c r="O13" s="3" t="s">
        <v>108</v>
      </c>
      <c r="P13" s="17" t="s">
        <v>132</v>
      </c>
      <c r="Q13" s="17" t="s">
        <v>129</v>
      </c>
      <c r="R13" s="42">
        <v>1</v>
      </c>
      <c r="S13" s="43">
        <v>1</v>
      </c>
      <c r="T13" s="45">
        <f>(11/10)-1</f>
        <v>0.10000000000000009</v>
      </c>
      <c r="U13" s="2">
        <v>11</v>
      </c>
      <c r="V13" s="2">
        <v>10</v>
      </c>
      <c r="W13" s="47" t="s">
        <v>133</v>
      </c>
    </row>
    <row r="14" spans="1:23" ht="25.5" x14ac:dyDescent="0.2">
      <c r="A14" s="18"/>
      <c r="B14" s="19"/>
      <c r="C14" s="20"/>
      <c r="D14" s="20"/>
      <c r="E14" s="19"/>
      <c r="F14" s="19"/>
      <c r="G14" s="19"/>
      <c r="H14" s="19"/>
      <c r="I14" s="19"/>
      <c r="J14" s="19"/>
      <c r="K14" s="3"/>
      <c r="L14" s="3" t="s">
        <v>102</v>
      </c>
      <c r="M14" s="3" t="s">
        <v>134</v>
      </c>
      <c r="N14" s="3" t="s">
        <v>135</v>
      </c>
      <c r="O14" s="3" t="s">
        <v>102</v>
      </c>
      <c r="P14" s="16" t="s">
        <v>136</v>
      </c>
      <c r="Q14" s="16" t="s">
        <v>137</v>
      </c>
      <c r="R14" s="42">
        <v>0.1</v>
      </c>
      <c r="S14" s="43">
        <v>1</v>
      </c>
      <c r="T14" s="45">
        <f>(13690/15000)-1</f>
        <v>-8.7333333333333374E-2</v>
      </c>
      <c r="U14" s="2">
        <v>13690</v>
      </c>
      <c r="V14" s="2">
        <v>15000</v>
      </c>
      <c r="W14" s="47" t="s">
        <v>135</v>
      </c>
    </row>
    <row r="15" spans="1:23" ht="22.5" x14ac:dyDescent="0.2">
      <c r="A15" s="18"/>
      <c r="B15" s="19"/>
      <c r="C15" s="20"/>
      <c r="D15" s="20"/>
      <c r="E15" s="19"/>
      <c r="F15" s="19"/>
      <c r="G15" s="19"/>
      <c r="H15" s="19"/>
      <c r="I15" s="19"/>
      <c r="J15" s="19"/>
      <c r="K15" s="3"/>
      <c r="L15" s="3" t="s">
        <v>108</v>
      </c>
      <c r="M15" s="3" t="s">
        <v>138</v>
      </c>
      <c r="N15" s="3" t="s">
        <v>139</v>
      </c>
      <c r="O15" s="3" t="s">
        <v>108</v>
      </c>
      <c r="P15" s="17" t="s">
        <v>140</v>
      </c>
      <c r="Q15" s="17" t="s">
        <v>141</v>
      </c>
      <c r="R15" s="42">
        <v>1</v>
      </c>
      <c r="S15" s="43">
        <v>1</v>
      </c>
      <c r="T15" s="45">
        <f>(4/4)</f>
        <v>1</v>
      </c>
      <c r="U15" s="2">
        <v>4</v>
      </c>
      <c r="V15" s="2">
        <v>4</v>
      </c>
      <c r="W15" s="47" t="s">
        <v>107</v>
      </c>
    </row>
    <row r="16" spans="1:23" ht="22.5" x14ac:dyDescent="0.25">
      <c r="A16" s="18"/>
      <c r="B16" s="19"/>
      <c r="C16" s="20"/>
      <c r="D16" s="20"/>
      <c r="E16" s="19"/>
      <c r="F16" s="19"/>
      <c r="G16" s="19"/>
      <c r="H16" s="19"/>
      <c r="I16" s="19"/>
      <c r="J16" s="19"/>
      <c r="K16" s="3"/>
      <c r="L16" s="3" t="s">
        <v>108</v>
      </c>
      <c r="M16" s="3" t="s">
        <v>142</v>
      </c>
      <c r="N16" s="3" t="s">
        <v>133</v>
      </c>
      <c r="O16" s="3" t="s">
        <v>108</v>
      </c>
      <c r="P16" s="17" t="s">
        <v>143</v>
      </c>
      <c r="Q16" s="17" t="s">
        <v>144</v>
      </c>
      <c r="R16" s="42">
        <v>0.1</v>
      </c>
      <c r="S16" s="43">
        <v>1</v>
      </c>
      <c r="T16" s="46">
        <f>(12/12)-1</f>
        <v>0</v>
      </c>
      <c r="U16" s="2">
        <v>12</v>
      </c>
      <c r="V16" s="2">
        <v>12</v>
      </c>
      <c r="W16" s="47" t="s">
        <v>133</v>
      </c>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2021-01-28T15:54:32Z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