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19\3 ER TRIMESTRE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4" i="6"/>
  <c r="H70" i="6"/>
  <c r="H62" i="6"/>
  <c r="H58" i="6"/>
  <c r="H50" i="6"/>
  <c r="H46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C42" i="5" l="1"/>
  <c r="E43" i="6"/>
  <c r="H43" i="6" s="1"/>
  <c r="F77" i="6"/>
  <c r="E23" i="6"/>
  <c r="H23" i="6" s="1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<sst xmlns="http://schemas.openxmlformats.org/spreadsheetml/2006/main" count="203" uniqueCount="142">
  <si>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</si>
  <si>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</si>
  <si>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</si>
  <si>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</si>
  <si>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</si>
  <si>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</si>
  <si>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</si>
  <si>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</si>
  <si>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</si>
  <si>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</si>
  <si>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</si>
  <si>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</si>
  <si>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</si>
  <si>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</si>
  <si>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</si>
  <si>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</si>
  <si>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</si>
  <si>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</si>
  <si>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</si>
  <si>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</si>
  <si>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</si>
  <si>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</si>
  <si>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</si>
  <si>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</si>
  <si>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</si>
  <si>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</si>
  <si>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</si>
  <si>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</si>
  <si>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</si>
  <si>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</si>
  <si>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</si>
  <si>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</si>
  <si>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</si>
  <si>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</si>
  <si>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</si>
  <si>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</si>
  <si>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</si>
  <si>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</si>
  <si>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</si>
  <si>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</si>
  <si>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</si>
  <si>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</si>
  <si>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</si>
  <si>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</si>
  <si>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</si>
  <si>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</si>
  <si>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</si>
  <si>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</si>
  <si>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</si>
  <si>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</si>
  <si>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</si>
  <si>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</si>
  <si>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</si>
  <si>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</si>
  <si>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</si>
  <si>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</si>
  <si>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</si>
  <si>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</si>
  <si>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</si>
  <si>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</si>
  <si>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</si>
  <si>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</si>
  <si>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</si>
  <si>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</si>
  <si>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</si>
  <si>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</si>
  <si>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</si>
  <si>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</si>
  <si>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</si>
  <si>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</si>
  <si>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</si>
  <si>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</si>
  <si>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</si>
  <si>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</si>
  <si>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</si>
  <si>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</si>
  <si>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</si>
  <si>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</si>
  <si>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</si>
  <si>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</si>
  <si>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</si>
  <si>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</si>
  <si>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</si>
  <si>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</si>
  <si>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</si>
  <si>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</si>
  <si>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</si>
  <si>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</si>
  <si>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</si>
  <si>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</si>
  <si>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</si>
  <si>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</si>
  <si>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</si>
  <si>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</si>
  <si>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</si>
  <si>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</si>
  <si>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</si>
  <si>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</si>
  <si>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</si>
  <si>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</si>
  <si>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</si>
  <si>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</si>
  <si>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</si>
  <si>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</si>
  <si>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</si>
  <si>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</si>
  <si>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</si>
  <si>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</si>
  <si>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</si>
  <si>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</si>
  <si>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</si>
  <si>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</si>
  <si>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</si>
  <si>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</si>
  <si>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</si>
  <si>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</si>
  <si>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</si>
  <si>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</si>
  <si>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</si>
  <si>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</si>
  <si>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</si>
  <si>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</si>
  <si>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</si>
  <si>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</si>
  <si>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</si>
  <si>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</si>
  <si>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</si>
  <si>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</si>
  <si>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</si>
  <si>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</si>
  <si>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</si>
  <si>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</si>
  <si>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</si>
  <si>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</si>
  <si>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 URIANGATO
ESTADO ANALÍTICO DEL EJERCICIO DEL PRESUPUESTO DE EGRESOS
Clasificación por Objeto del Gasto (Capítulo y Concepto)
Del 1 de Enero al AL 30 DE SEPTIEMBRE DEL 2019</t>
  </si>
  <si>
    <t>CASA DE LA CULTURA DE URIANGATO
ESTADO ANALÍTICO DEL EJERCICIO DEL PRESUPUESTO DE EGRESOS
Clasificación Económica (por Tipo de Gasto)
Del 1 de Enero al AL 30 DE SEPTIEMBRE DEL 2019</t>
  </si>
  <si>
    <t>Casa de la Cultura</t>
  </si>
  <si>
    <t>CASA DE LA CULTURA DE URIANGATO
ESTADO ANALÍTICO DEL EJERCICIO DEL PRESUPUESTO DE EGRESOS
Clasificación Administrativa
Del 1 de Enero al AL 30 DE SEPTIEMBRE DEL 2019</t>
  </si>
  <si>
    <t>Gobierno (Federal/Estatal/Municipal) de CASA DE LA CULTURA DE URIANGATO
Estado Analítico del Ejercicio del Presupuesto de Egresos
Clasificación Administrativa
Del 1 de Enero al AL 30 DE SEPTIEMBRE DEL 2019</t>
  </si>
  <si>
    <t>Sector Paraestatal del Gobierno (Federal/Estatal/Municipal) de CASA DE LA CULTURA DE URIANGATO
Estado Analítico del Ejercicio del Presupuesto de Egresos
Clasificación Administrativa
Del 1 de Enero al AL 30 DE SEPTIEMBRE DEL 2019</t>
  </si>
  <si>
    <t>CASA DE LA CULTURA DE URIANGATO
ESTADO ANALÍTICO DEL EJERCICIO DEL PRESUPUESTO DE EGRESOS
Clasificación Funcional (Finalidad y Función)
Del 1 de Enero al AL 30 DE SEPTIEMBRE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</si>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</sst>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opLeftCell="A58" workbookViewId="0">
      <selection activeCell="B79" sqref="B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2157972.9</v>
      </c>
      <c r="D5" s="14">
        <f>SUM(D6:D12)</f>
        <v>0</v>
      </c>
      <c r="E5" s="14">
        <f>C5+D5</f>
        <v>2157972.9</v>
      </c>
      <c r="F5" s="14">
        <f>SUM(F6:F12)</f>
        <v>1450130.23</v>
      </c>
      <c r="G5" s="14">
        <f>SUM(G6:G12)</f>
        <v>1450130.23</v>
      </c>
      <c r="H5" s="14">
        <f>E5-F5</f>
        <v>707842.66999999993</v>
      </c>
    </row>
    <row r="6" spans="1:8" x14ac:dyDescent="0.2">
      <c r="A6" s="49">
        <v>1100</v>
      </c>
      <c r="B6" s="11" t="s">
        <v>76</v>
      </c>
      <c r="C6" s="15">
        <v>1657750</v>
      </c>
      <c r="D6" s="15">
        <v>0</v>
      </c>
      <c r="E6" s="15">
        <f t="shared" ref="E6:E69" si="0">C6+D6</f>
        <v>1657750</v>
      </c>
      <c r="F6" s="15">
        <v>1219087.6299999999</v>
      </c>
      <c r="G6" s="15">
        <v>1219087.6299999999</v>
      </c>
      <c r="H6" s="15">
        <f t="shared" ref="H6:H69" si="1">E6-F6</f>
        <v>438662.37000000011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306630.82</v>
      </c>
      <c r="D8" s="15">
        <v>0</v>
      </c>
      <c r="E8" s="15">
        <f t="shared" si="0"/>
        <v>306630.82</v>
      </c>
      <c r="F8" s="15">
        <v>78452.22</v>
      </c>
      <c r="G8" s="15">
        <v>78452.22</v>
      </c>
      <c r="H8" s="15">
        <f t="shared" si="1"/>
        <v>228178.6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193592.08</v>
      </c>
      <c r="D10" s="15">
        <v>0</v>
      </c>
      <c r="E10" s="15">
        <f t="shared" si="0"/>
        <v>193592.08</v>
      </c>
      <c r="F10" s="15">
        <v>152590.38</v>
      </c>
      <c r="G10" s="15">
        <v>152590.38</v>
      </c>
      <c r="H10" s="15">
        <f t="shared" si="1"/>
        <v>41001.699999999983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377500</v>
      </c>
      <c r="D13" s="15">
        <f>SUM(D14:D22)</f>
        <v>79356.400000000009</v>
      </c>
      <c r="E13" s="15">
        <f t="shared" si="0"/>
        <v>456856.4</v>
      </c>
      <c r="F13" s="15">
        <f>SUM(F14:F22)</f>
        <v>342983.34</v>
      </c>
      <c r="G13" s="15">
        <f>SUM(G14:G22)</f>
        <v>343040.34</v>
      </c>
      <c r="H13" s="15">
        <f t="shared" si="1"/>
        <v>113873.06</v>
      </c>
    </row>
    <row r="14" spans="1:8" x14ac:dyDescent="0.2">
      <c r="A14" s="49">
        <v>2100</v>
      </c>
      <c r="B14" s="11" t="s">
        <v>81</v>
      </c>
      <c r="C14" s="15">
        <v>99000</v>
      </c>
      <c r="D14" s="15">
        <v>17000</v>
      </c>
      <c r="E14" s="15">
        <f t="shared" si="0"/>
        <v>116000</v>
      </c>
      <c r="F14" s="15">
        <v>113171.65</v>
      </c>
      <c r="G14" s="15">
        <v>113171.65</v>
      </c>
      <c r="H14" s="15">
        <f t="shared" si="1"/>
        <v>2828.3500000000058</v>
      </c>
    </row>
    <row r="15" spans="1:8" x14ac:dyDescent="0.2">
      <c r="A15" s="49">
        <v>2200</v>
      </c>
      <c r="B15" s="11" t="s">
        <v>82</v>
      </c>
      <c r="C15" s="15">
        <v>105000</v>
      </c>
      <c r="D15" s="15">
        <v>12632.8</v>
      </c>
      <c r="E15" s="15">
        <f t="shared" si="0"/>
        <v>117632.8</v>
      </c>
      <c r="F15" s="15">
        <v>88902.09</v>
      </c>
      <c r="G15" s="15">
        <v>88959.09</v>
      </c>
      <c r="H15" s="15">
        <f t="shared" si="1"/>
        <v>28730.710000000006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27000</v>
      </c>
      <c r="D17" s="15">
        <v>39540</v>
      </c>
      <c r="E17" s="15">
        <f t="shared" si="0"/>
        <v>66540</v>
      </c>
      <c r="F17" s="15">
        <v>34168.71</v>
      </c>
      <c r="G17" s="15">
        <v>34168.71</v>
      </c>
      <c r="H17" s="15">
        <f t="shared" si="1"/>
        <v>32371.29</v>
      </c>
    </row>
    <row r="18" spans="1:8" x14ac:dyDescent="0.2">
      <c r="A18" s="49">
        <v>2500</v>
      </c>
      <c r="B18" s="11" t="s">
        <v>85</v>
      </c>
      <c r="C18" s="15">
        <v>15000</v>
      </c>
      <c r="D18" s="15">
        <v>0</v>
      </c>
      <c r="E18" s="15">
        <f t="shared" si="0"/>
        <v>15000</v>
      </c>
      <c r="F18" s="15">
        <v>5151.88</v>
      </c>
      <c r="G18" s="15">
        <v>5151.88</v>
      </c>
      <c r="H18" s="15">
        <f t="shared" si="1"/>
        <v>9848.119999999999</v>
      </c>
    </row>
    <row r="19" spans="1:8" x14ac:dyDescent="0.2">
      <c r="A19" s="49">
        <v>2600</v>
      </c>
      <c r="B19" s="11" t="s">
        <v>86</v>
      </c>
      <c r="C19" s="15">
        <v>65000</v>
      </c>
      <c r="D19" s="15">
        <v>0</v>
      </c>
      <c r="E19" s="15">
        <f t="shared" si="0"/>
        <v>65000</v>
      </c>
      <c r="F19" s="15">
        <v>41714.660000000003</v>
      </c>
      <c r="G19" s="15">
        <v>41714.660000000003</v>
      </c>
      <c r="H19" s="15">
        <f t="shared" si="1"/>
        <v>23285.339999999997</v>
      </c>
    </row>
    <row r="20" spans="1:8" x14ac:dyDescent="0.2">
      <c r="A20" s="49">
        <v>2700</v>
      </c>
      <c r="B20" s="11" t="s">
        <v>87</v>
      </c>
      <c r="C20" s="15">
        <v>43000</v>
      </c>
      <c r="D20" s="15">
        <v>1183.5999999999999</v>
      </c>
      <c r="E20" s="15">
        <f t="shared" si="0"/>
        <v>44183.6</v>
      </c>
      <c r="F20" s="15">
        <v>43798.2</v>
      </c>
      <c r="G20" s="15">
        <v>43798.2</v>
      </c>
      <c r="H20" s="15">
        <f t="shared" si="1"/>
        <v>385.40000000000146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23500</v>
      </c>
      <c r="D22" s="15">
        <v>9000</v>
      </c>
      <c r="E22" s="15">
        <f t="shared" si="0"/>
        <v>32500</v>
      </c>
      <c r="F22" s="15">
        <v>16076.15</v>
      </c>
      <c r="G22" s="15">
        <v>16076.15</v>
      </c>
      <c r="H22" s="15">
        <f t="shared" si="1"/>
        <v>16423.849999999999</v>
      </c>
    </row>
    <row r="23" spans="1:8" x14ac:dyDescent="0.2">
      <c r="A23" s="48" t="s">
        <v>69</v>
      </c>
      <c r="B23" s="7"/>
      <c r="C23" s="15">
        <f>SUM(C24:C32)</f>
        <v>1186267.0999999999</v>
      </c>
      <c r="D23" s="15">
        <f>SUM(D24:D32)</f>
        <v>262737.56999999995</v>
      </c>
      <c r="E23" s="15">
        <f t="shared" si="0"/>
        <v>1449004.67</v>
      </c>
      <c r="F23" s="15">
        <f>SUM(F24:F32)</f>
        <v>1097182.32</v>
      </c>
      <c r="G23" s="15">
        <f>SUM(G24:G32)</f>
        <v>1097182.32</v>
      </c>
      <c r="H23" s="15">
        <f t="shared" si="1"/>
        <v>351822.34999999986</v>
      </c>
    </row>
    <row r="24" spans="1:8" x14ac:dyDescent="0.2">
      <c r="A24" s="49">
        <v>3100</v>
      </c>
      <c r="B24" s="11" t="s">
        <v>90</v>
      </c>
      <c r="C24" s="15">
        <v>77000</v>
      </c>
      <c r="D24" s="15">
        <v>-12000</v>
      </c>
      <c r="E24" s="15">
        <f t="shared" si="0"/>
        <v>65000</v>
      </c>
      <c r="F24" s="15">
        <v>46362.16</v>
      </c>
      <c r="G24" s="15">
        <v>46362.16</v>
      </c>
      <c r="H24" s="15">
        <f t="shared" si="1"/>
        <v>18637.839999999997</v>
      </c>
    </row>
    <row r="25" spans="1:8" x14ac:dyDescent="0.2">
      <c r="A25" s="49">
        <v>3200</v>
      </c>
      <c r="B25" s="11" t="s">
        <v>91</v>
      </c>
      <c r="C25" s="15">
        <v>287000</v>
      </c>
      <c r="D25" s="15">
        <v>98013</v>
      </c>
      <c r="E25" s="15">
        <f t="shared" si="0"/>
        <v>385013</v>
      </c>
      <c r="F25" s="15">
        <v>282312.89</v>
      </c>
      <c r="G25" s="15">
        <v>282312.89</v>
      </c>
      <c r="H25" s="15">
        <f t="shared" si="1"/>
        <v>102700.10999999999</v>
      </c>
    </row>
    <row r="26" spans="1:8" x14ac:dyDescent="0.2">
      <c r="A26" s="49">
        <v>3300</v>
      </c>
      <c r="B26" s="11" t="s">
        <v>92</v>
      </c>
      <c r="C26" s="15">
        <v>466082.43</v>
      </c>
      <c r="D26" s="15">
        <v>60328.37</v>
      </c>
      <c r="E26" s="15">
        <f t="shared" si="0"/>
        <v>526410.80000000005</v>
      </c>
      <c r="F26" s="15">
        <v>399406.21</v>
      </c>
      <c r="G26" s="15">
        <v>399406.21</v>
      </c>
      <c r="H26" s="15">
        <f t="shared" si="1"/>
        <v>127004.59000000003</v>
      </c>
    </row>
    <row r="27" spans="1:8" x14ac:dyDescent="0.2">
      <c r="A27" s="49">
        <v>3400</v>
      </c>
      <c r="B27" s="11" t="s">
        <v>93</v>
      </c>
      <c r="C27" s="15">
        <v>74000</v>
      </c>
      <c r="D27" s="15">
        <v>0</v>
      </c>
      <c r="E27" s="15">
        <f t="shared" si="0"/>
        <v>74000</v>
      </c>
      <c r="F27" s="15">
        <v>29021.77</v>
      </c>
      <c r="G27" s="15">
        <v>29021.77</v>
      </c>
      <c r="H27" s="15">
        <f t="shared" si="1"/>
        <v>44978.229999999996</v>
      </c>
    </row>
    <row r="28" spans="1:8" x14ac:dyDescent="0.2">
      <c r="A28" s="49">
        <v>3500</v>
      </c>
      <c r="B28" s="11" t="s">
        <v>94</v>
      </c>
      <c r="C28" s="15">
        <v>19000</v>
      </c>
      <c r="D28" s="15">
        <v>5000</v>
      </c>
      <c r="E28" s="15">
        <f t="shared" si="0"/>
        <v>24000</v>
      </c>
      <c r="F28" s="15">
        <v>21031.040000000001</v>
      </c>
      <c r="G28" s="15">
        <v>21031.040000000001</v>
      </c>
      <c r="H28" s="15">
        <f t="shared" si="1"/>
        <v>2968.9599999999991</v>
      </c>
    </row>
    <row r="29" spans="1:8" x14ac:dyDescent="0.2">
      <c r="A29" s="49">
        <v>3600</v>
      </c>
      <c r="B29" s="11" t="s">
        <v>95</v>
      </c>
      <c r="C29" s="15">
        <v>14000</v>
      </c>
      <c r="D29" s="15">
        <v>6000</v>
      </c>
      <c r="E29" s="15">
        <f t="shared" si="0"/>
        <v>20000</v>
      </c>
      <c r="F29" s="15">
        <v>17161</v>
      </c>
      <c r="G29" s="15">
        <v>17161</v>
      </c>
      <c r="H29" s="15">
        <f t="shared" si="1"/>
        <v>2839</v>
      </c>
    </row>
    <row r="30" spans="1:8" x14ac:dyDescent="0.2">
      <c r="A30" s="49">
        <v>3700</v>
      </c>
      <c r="B30" s="11" t="s">
        <v>96</v>
      </c>
      <c r="C30" s="15">
        <v>37000</v>
      </c>
      <c r="D30" s="15">
        <v>11635.8</v>
      </c>
      <c r="E30" s="15">
        <f t="shared" si="0"/>
        <v>48635.8</v>
      </c>
      <c r="F30" s="15">
        <v>32949.31</v>
      </c>
      <c r="G30" s="15">
        <v>32949.31</v>
      </c>
      <c r="H30" s="15">
        <f t="shared" si="1"/>
        <v>15686.490000000005</v>
      </c>
    </row>
    <row r="31" spans="1:8" x14ac:dyDescent="0.2">
      <c r="A31" s="49">
        <v>3800</v>
      </c>
      <c r="B31" s="11" t="s">
        <v>97</v>
      </c>
      <c r="C31" s="15">
        <v>166184.67000000001</v>
      </c>
      <c r="D31" s="15">
        <v>93760.4</v>
      </c>
      <c r="E31" s="15">
        <f t="shared" si="0"/>
        <v>259945.07</v>
      </c>
      <c r="F31" s="15">
        <v>238038.94</v>
      </c>
      <c r="G31" s="15">
        <v>238038.94</v>
      </c>
      <c r="H31" s="15">
        <f t="shared" si="1"/>
        <v>21906.130000000005</v>
      </c>
    </row>
    <row r="32" spans="1:8" x14ac:dyDescent="0.2">
      <c r="A32" s="49">
        <v>3900</v>
      </c>
      <c r="B32" s="11" t="s">
        <v>19</v>
      </c>
      <c r="C32" s="15">
        <v>46000</v>
      </c>
      <c r="D32" s="15">
        <v>0</v>
      </c>
      <c r="E32" s="15">
        <f t="shared" si="0"/>
        <v>46000</v>
      </c>
      <c r="F32" s="15">
        <v>30899</v>
      </c>
      <c r="G32" s="15">
        <v>30899</v>
      </c>
      <c r="H32" s="15">
        <f t="shared" si="1"/>
        <v>15101</v>
      </c>
    </row>
    <row r="33" spans="1:8" x14ac:dyDescent="0.2">
      <c r="A33" s="48" t="s">
        <v>70</v>
      </c>
      <c r="B33" s="7"/>
      <c r="C33" s="15">
        <f>SUM(C34:C42)</f>
        <v>18000</v>
      </c>
      <c r="D33" s="15">
        <f>SUM(D34:D42)</f>
        <v>20000</v>
      </c>
      <c r="E33" s="15">
        <f t="shared" si="0"/>
        <v>38000</v>
      </c>
      <c r="F33" s="15">
        <f>SUM(F34:F42)</f>
        <v>32000</v>
      </c>
      <c r="G33" s="15">
        <f>SUM(G34:G42)</f>
        <v>32000</v>
      </c>
      <c r="H33" s="15">
        <f t="shared" si="1"/>
        <v>6000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18000</v>
      </c>
      <c r="D37" s="15">
        <v>20000</v>
      </c>
      <c r="E37" s="15">
        <f t="shared" si="0"/>
        <v>38000</v>
      </c>
      <c r="F37" s="15">
        <v>32000</v>
      </c>
      <c r="G37" s="15">
        <v>32000</v>
      </c>
      <c r="H37" s="15">
        <f t="shared" si="1"/>
        <v>6000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20930</v>
      </c>
      <c r="E43" s="15">
        <f t="shared" si="0"/>
        <v>20930</v>
      </c>
      <c r="F43" s="15">
        <f>SUM(F44:F52)</f>
        <v>5930</v>
      </c>
      <c r="G43" s="15">
        <f>SUM(G44:G52)</f>
        <v>5930</v>
      </c>
      <c r="H43" s="15">
        <f t="shared" si="1"/>
        <v>15000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20930</v>
      </c>
      <c r="E44" s="15">
        <f t="shared" si="0"/>
        <v>20930</v>
      </c>
      <c r="F44" s="15">
        <v>5930</v>
      </c>
      <c r="G44" s="15">
        <v>5930</v>
      </c>
      <c r="H44" s="15">
        <f t="shared" si="1"/>
        <v>15000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3739740</v>
      </c>
      <c r="D77" s="17">
        <f t="shared" si="4"/>
        <v>383023.97</v>
      </c>
      <c r="E77" s="17">
        <f t="shared" si="4"/>
        <v>4122763.9699999997</v>
      </c>
      <c r="F77" s="17">
        <f t="shared" si="4"/>
        <v>2928225.89</v>
      </c>
      <c r="G77" s="17">
        <f t="shared" si="4"/>
        <v>2928282.89</v>
      </c>
      <c r="H77" s="17">
        <f t="shared" si="4"/>
        <v>1194538.0799999998</v>
      </c>
    </row>
    <row r="79" spans="1:8" x14ac:dyDescent="0.2">
      <c r="B79" s="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B21" sqref="B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3739740</v>
      </c>
      <c r="D6" s="50">
        <v>362093.97</v>
      </c>
      <c r="E6" s="50">
        <f>C6+D6</f>
        <v>4101833.9699999997</v>
      </c>
      <c r="F6" s="50">
        <v>2922295.89</v>
      </c>
      <c r="G6" s="50">
        <v>2922352.89</v>
      </c>
      <c r="H6" s="50">
        <f>E6-F6</f>
        <v>1179538.0799999996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20930</v>
      </c>
      <c r="E8" s="50">
        <f>C8+D8</f>
        <v>20930</v>
      </c>
      <c r="F8" s="50">
        <v>5930</v>
      </c>
      <c r="G8" s="50">
        <v>5930</v>
      </c>
      <c r="H8" s="50">
        <f>E8-F8</f>
        <v>15000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3739740</v>
      </c>
      <c r="D16" s="17">
        <f>SUM(D6+D8+D10+D12+D14)</f>
        <v>383023.97</v>
      </c>
      <c r="E16" s="17">
        <f>SUM(E6+E8+E10+E12+E14)</f>
        <v>4122763.9699999997</v>
      </c>
      <c r="F16" s="17">
        <f t="shared" ref="F16:H16" si="0">SUM(F6+F8+F10+F12+F14)</f>
        <v>2928225.89</v>
      </c>
      <c r="G16" s="17">
        <f t="shared" si="0"/>
        <v>2928282.89</v>
      </c>
      <c r="H16" s="17">
        <f t="shared" si="0"/>
        <v>1194538.0799999996</v>
      </c>
    </row>
    <row r="21" spans="2:2" x14ac:dyDescent="0.2">
      <c r="B21" s="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opLeftCell="A37" workbookViewId="0">
      <selection activeCell="B56" sqref="B5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3739740</v>
      </c>
      <c r="D7" s="15">
        <v>383023.97</v>
      </c>
      <c r="E7" s="15">
        <f>C7+D7</f>
        <v>4122763.9699999997</v>
      </c>
      <c r="F7" s="15">
        <v>2928225.89</v>
      </c>
      <c r="G7" s="15">
        <v>2928282.89</v>
      </c>
      <c r="H7" s="15">
        <f>E7-F7</f>
        <v>1194538.0799999996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3739740</v>
      </c>
      <c r="D16" s="23">
        <f t="shared" si="2"/>
        <v>383023.97</v>
      </c>
      <c r="E16" s="23">
        <f t="shared" si="2"/>
        <v>4122763.9699999997</v>
      </c>
      <c r="F16" s="23">
        <f t="shared" si="2"/>
        <v>2928225.89</v>
      </c>
      <c r="G16" s="23">
        <f t="shared" si="2"/>
        <v>2928282.89</v>
      </c>
      <c r="H16" s="23">
        <f t="shared" si="2"/>
        <v>1194538.0799999996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6" spans="1:8" x14ac:dyDescent="0.2">
      <c r="B56" s="1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B44" sqref="B4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3739740</v>
      </c>
      <c r="D16" s="15">
        <f t="shared" si="3"/>
        <v>383023.97</v>
      </c>
      <c r="E16" s="15">
        <f t="shared" si="3"/>
        <v>4122763.9699999997</v>
      </c>
      <c r="F16" s="15">
        <f t="shared" si="3"/>
        <v>2928225.89</v>
      </c>
      <c r="G16" s="15">
        <f t="shared" si="3"/>
        <v>2928282.89</v>
      </c>
      <c r="H16" s="15">
        <f t="shared" si="3"/>
        <v>1194538.0799999996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3739740</v>
      </c>
      <c r="D20" s="15">
        <v>383023.97</v>
      </c>
      <c r="E20" s="15">
        <f t="shared" si="5"/>
        <v>4122763.9699999997</v>
      </c>
      <c r="F20" s="15">
        <v>2928225.89</v>
      </c>
      <c r="G20" s="15">
        <v>2928282.89</v>
      </c>
      <c r="H20" s="15">
        <f t="shared" si="4"/>
        <v>1194538.0799999996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3739740</v>
      </c>
      <c r="D42" s="23">
        <f t="shared" si="12"/>
        <v>383023.97</v>
      </c>
      <c r="E42" s="23">
        <f t="shared" si="12"/>
        <v>4122763.9699999997</v>
      </c>
      <c r="F42" s="23">
        <f t="shared" si="12"/>
        <v>2928225.89</v>
      </c>
      <c r="G42" s="23">
        <f t="shared" si="12"/>
        <v>2928282.89</v>
      </c>
      <c r="H42" s="23">
        <f t="shared" si="12"/>
        <v>1194538.0799999996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 t="s">
        <v>141</v>
      </c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2018-03-08T21:21:25Z</cp:lastPrinted>
  <dcterms:created xsi:type="dcterms:W3CDTF">2014-02-10T03:37:14Z</dcterms:created>
  <dcterms:modified xsi:type="dcterms:W3CDTF">2019-10-17T15:37:26Z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