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C65" i="6"/>
  <c r="C57" i="6"/>
  <c r="C53" i="6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s="1"/>
  <c r="G42" i="5" l="1"/>
  <c r="F42" i="5"/>
  <c r="D42" i="5"/>
  <c r="E16" i="8"/>
  <c r="E5" i="6"/>
  <c r="H42" i="5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<sst xmlns="http://schemas.openxmlformats.org/spreadsheetml/2006/main" count="203" uniqueCount="142">
  <si>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</si>
  <si>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</si>
  <si>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</si>
  <si>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</si>
  <si>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</si>
  <si>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</si>
  <si>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</si>
  <si>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</si>
  <si>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</si>
  <si>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</si>
  <si>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</si>
  <si>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</si>
  <si>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</si>
  <si>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</si>
  <si>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</si>
  <si>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</si>
  <si>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</si>
  <si>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</si>
  <si>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</si>
  <si>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</si>
  <si>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</si>
  <si>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</si>
  <si>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</si>
  <si>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</si>
  <si>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</si>
  <si>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</si>
  <si>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</si>
  <si>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</si>
  <si>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</si>
  <si>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</si>
  <si>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</si>
  <si>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</si>
  <si>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</si>
  <si>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</si>
  <si>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</si>
  <si>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</si>
  <si>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</si>
  <si>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</si>
  <si>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</si>
  <si>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</si>
  <si>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</si>
  <si>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</si>
  <si>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</si>
  <si>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</si>
  <si>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</si>
  <si>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</si>
  <si>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</si>
  <si>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</si>
  <si>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</si>
  <si>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</si>
  <si>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</si>
  <si>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</si>
  <si>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</si>
  <si>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</si>
  <si>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</si>
  <si>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</si>
  <si>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</si>
  <si>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</si>
  <si>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</si>
  <si>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</si>
  <si>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</si>
  <si>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</si>
  <si>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</si>
  <si>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</si>
  <si>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</si>
  <si>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</si>
  <si>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</si>
  <si>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</si>
  <si>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</si>
  <si>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</si>
  <si>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</si>
  <si>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</si>
  <si>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</si>
  <si>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</si>
  <si>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</si>
  <si>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</si>
  <si>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</si>
  <si>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</si>
  <si>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</si>
  <si>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</si>
  <si>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</si>
  <si>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</si>
  <si>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</si>
  <si>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</si>
  <si>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</si>
  <si>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</si>
  <si>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</si>
  <si>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</si>
  <si>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</si>
  <si>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</si>
  <si>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</si>
  <si>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</si>
  <si>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</si>
  <si>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</si>
  <si>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</si>
  <si>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</si>
  <si>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</si>
  <si>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</si>
  <si>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</si>
  <si>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</si>
  <si>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</si>
  <si>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</si>
  <si>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</si>
  <si>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</si>
  <si>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</si>
  <si>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</si>
  <si>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</si>
  <si>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</si>
  <si>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</si>
  <si>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</si>
  <si>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</si>
  <si>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</si>
  <si>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</si>
  <si>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</si>
  <si>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</si>
  <si>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</si>
  <si>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</si>
  <si>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</si>
  <si>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</si>
  <si>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</si>
  <si>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</si>
  <si>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</si>
  <si>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</si>
  <si>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</si>
  <si>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</si>
  <si>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</si>
  <si>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</si>
  <si>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</si>
  <si>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</si>
  <si>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</si>
  <si>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</si>
  <si>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</si>
  <si>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</si>
  <si>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por Objeto del Gasto (Capítulo y Concepto)
Del 1 de Enero al AL 31 DE DICIEMBRE DEL 2019</t>
  </si>
  <si>
    <t>COMISION MUNICIPAL DEL DEPORTE Y ATENCION A LA JUVENTUD DEL MUNICIPIO DE URIANGATO, GUANAJUATO.
ESTADO ANALÍTICO DEL EJERCICIO DEL PRESUPUESTO DE EGRESOS
Clasificación Económica (por Tipo de Gasto)
Del 1 de Enero al AL 31 DE DICIEMBRE DEL 2019</t>
  </si>
  <si>
    <t>DIRECCION GENERAL Y DE ACTIVACION FÍSICA</t>
  </si>
  <si>
    <t>CAJA UNICA</t>
  </si>
  <si>
    <t>COMISION MUNICIPAL DEL DEPORTE Y ATENCION A LA JUVENTUD DEL MUNICIPIO DE URIANGATO, GUANAJUATO.
ESTADO ANALÍTICO DEL EJERCICIO DEL PRESUPUESTO DE EGRESOS
Clasificación Administrativa
Del 1 de Enero al AL 31 DE DICIEMBRE DEL 2019</t>
  </si>
  <si>
    <t>Gobierno (Federal/Estatal/Municipal) de COMISION MUNICIPAL DEL DEPORTE Y ATENCION A LA JUVENTUD DEL MUNICIPIO DE URIANGATO, GUANAJUATO.
Estado Analítico del Ejercicio del Presupuesto de Egresos
Clasificación Administrativa
Del 1 de Enero al AL 31 DE DICIEMBRE DEL 2019</t>
  </si>
  <si>
    <t>Sector Paraestatal del Gobierno (Federal/Estatal/Municipal) de COMISION MUNICIPAL DEL DEPORTE Y ATENCION A LA JUVENTUD DEL MUNICIPIO DE URIANGATO, GUANAJUATO.
Estado Analítico del Ejercicio del Presupuesto de Egresos
Clasificación Administrativa
Del 1 de Enero al AL 31 DE DICIEMBRE DEL 2019</t>
  </si>
  <si>
    <t>COMISION MUNICIPAL DEL DEPORTE Y ATENCION A LA JUVENTUD DEL MUNICIPIO DE URIANGATO, GUANAJUATO.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</si>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</sst>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70" workbookViewId="0">
      <selection activeCell="B79" sqref="B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3326209</v>
      </c>
      <c r="D5" s="14">
        <f>SUM(D6:D12)</f>
        <v>-216945.32</v>
      </c>
      <c r="E5" s="14">
        <f>C5+D5</f>
        <v>3109263.68</v>
      </c>
      <c r="F5" s="14">
        <f>SUM(F6:F12)</f>
        <v>3080394.8499999996</v>
      </c>
      <c r="G5" s="14">
        <f>SUM(G6:G12)</f>
        <v>3080394.8499999996</v>
      </c>
      <c r="H5" s="14">
        <f>E5-F5</f>
        <v>28868.83000000054</v>
      </c>
    </row>
    <row r="6" spans="1:8" x14ac:dyDescent="0.2">
      <c r="A6" s="49">
        <v>1100</v>
      </c>
      <c r="B6" s="11" t="s">
        <v>75</v>
      </c>
      <c r="C6" s="15">
        <v>2246142</v>
      </c>
      <c r="D6" s="15">
        <v>0</v>
      </c>
      <c r="E6" s="15">
        <f t="shared" ref="E6:E69" si="0">C6+D6</f>
        <v>2246142</v>
      </c>
      <c r="F6" s="15">
        <v>2230070.94</v>
      </c>
      <c r="G6" s="15">
        <v>2230070.94</v>
      </c>
      <c r="H6" s="15">
        <f t="shared" ref="H6:H69" si="1">E6-F6</f>
        <v>16071.060000000056</v>
      </c>
    </row>
    <row r="7" spans="1:8" x14ac:dyDescent="0.2">
      <c r="A7" s="49">
        <v>1200</v>
      </c>
      <c r="B7" s="11" t="s">
        <v>76</v>
      </c>
      <c r="C7" s="15">
        <v>21500</v>
      </c>
      <c r="D7" s="15">
        <v>-5000</v>
      </c>
      <c r="E7" s="15">
        <f t="shared" si="0"/>
        <v>16500</v>
      </c>
      <c r="F7" s="15">
        <v>13500</v>
      </c>
      <c r="G7" s="15">
        <v>13500</v>
      </c>
      <c r="H7" s="15">
        <f t="shared" si="1"/>
        <v>3000</v>
      </c>
    </row>
    <row r="8" spans="1:8" x14ac:dyDescent="0.2">
      <c r="A8" s="49">
        <v>1300</v>
      </c>
      <c r="B8" s="11" t="s">
        <v>77</v>
      </c>
      <c r="C8" s="15">
        <v>547669</v>
      </c>
      <c r="D8" s="15">
        <v>-126351.72</v>
      </c>
      <c r="E8" s="15">
        <f t="shared" si="0"/>
        <v>421317.28</v>
      </c>
      <c r="F8" s="15">
        <v>411311.84</v>
      </c>
      <c r="G8" s="15">
        <v>411311.84</v>
      </c>
      <c r="H8" s="15">
        <f t="shared" si="1"/>
        <v>10005.440000000002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78</v>
      </c>
      <c r="C10" s="15">
        <v>510898</v>
      </c>
      <c r="D10" s="15">
        <v>-85593.600000000006</v>
      </c>
      <c r="E10" s="15">
        <f t="shared" si="0"/>
        <v>425304.4</v>
      </c>
      <c r="F10" s="15">
        <v>425512.07</v>
      </c>
      <c r="G10" s="15">
        <v>425512.07</v>
      </c>
      <c r="H10" s="15">
        <f t="shared" si="1"/>
        <v>-207.6699999999837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635400</v>
      </c>
      <c r="D13" s="15">
        <f>SUM(D14:D22)</f>
        <v>553525.82000000007</v>
      </c>
      <c r="E13" s="15">
        <f t="shared" si="0"/>
        <v>1188925.82</v>
      </c>
      <c r="F13" s="15">
        <f>SUM(F14:F22)</f>
        <v>939991.56</v>
      </c>
      <c r="G13" s="15">
        <f>SUM(G14:G22)</f>
        <v>917800.83999999985</v>
      </c>
      <c r="H13" s="15">
        <f t="shared" si="1"/>
        <v>248934.26</v>
      </c>
    </row>
    <row r="14" spans="1:8" x14ac:dyDescent="0.2">
      <c r="A14" s="49">
        <v>2100</v>
      </c>
      <c r="B14" s="11" t="s">
        <v>80</v>
      </c>
      <c r="C14" s="15">
        <v>56000</v>
      </c>
      <c r="D14" s="15">
        <v>117701.56</v>
      </c>
      <c r="E14" s="15">
        <f t="shared" si="0"/>
        <v>173701.56</v>
      </c>
      <c r="F14" s="15">
        <v>162672.70000000001</v>
      </c>
      <c r="G14" s="15">
        <v>162672.70000000001</v>
      </c>
      <c r="H14" s="15">
        <f t="shared" si="1"/>
        <v>11028.859999999986</v>
      </c>
    </row>
    <row r="15" spans="1:8" x14ac:dyDescent="0.2">
      <c r="A15" s="49">
        <v>2200</v>
      </c>
      <c r="B15" s="11" t="s">
        <v>81</v>
      </c>
      <c r="C15" s="15">
        <v>20000</v>
      </c>
      <c r="D15" s="15">
        <v>-9000</v>
      </c>
      <c r="E15" s="15">
        <f t="shared" si="0"/>
        <v>11000</v>
      </c>
      <c r="F15" s="15">
        <v>8153</v>
      </c>
      <c r="G15" s="15">
        <v>8153</v>
      </c>
      <c r="H15" s="15">
        <f t="shared" si="1"/>
        <v>2847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131500</v>
      </c>
      <c r="D17" s="15">
        <v>44628.06</v>
      </c>
      <c r="E17" s="15">
        <f t="shared" si="0"/>
        <v>176128.06</v>
      </c>
      <c r="F17" s="15">
        <v>157719.94</v>
      </c>
      <c r="G17" s="15">
        <v>157719.94</v>
      </c>
      <c r="H17" s="15">
        <f t="shared" si="1"/>
        <v>18408.119999999995</v>
      </c>
    </row>
    <row r="18" spans="1:8" x14ac:dyDescent="0.2">
      <c r="A18" s="49">
        <v>2500</v>
      </c>
      <c r="B18" s="11" t="s">
        <v>84</v>
      </c>
      <c r="C18" s="15">
        <v>25000</v>
      </c>
      <c r="D18" s="15">
        <v>950</v>
      </c>
      <c r="E18" s="15">
        <f t="shared" si="0"/>
        <v>25950</v>
      </c>
      <c r="F18" s="15">
        <v>23258.14</v>
      </c>
      <c r="G18" s="15">
        <v>19450.169999999998</v>
      </c>
      <c r="H18" s="15">
        <f t="shared" si="1"/>
        <v>2691.8600000000006</v>
      </c>
    </row>
    <row r="19" spans="1:8" x14ac:dyDescent="0.2">
      <c r="A19" s="49">
        <v>2600</v>
      </c>
      <c r="B19" s="11" t="s">
        <v>85</v>
      </c>
      <c r="C19" s="15">
        <v>320900</v>
      </c>
      <c r="D19" s="15">
        <v>90752.26</v>
      </c>
      <c r="E19" s="15">
        <f t="shared" si="0"/>
        <v>411652.26</v>
      </c>
      <c r="F19" s="15">
        <v>388399.07</v>
      </c>
      <c r="G19" s="15">
        <v>370133.12</v>
      </c>
      <c r="H19" s="15">
        <f t="shared" si="1"/>
        <v>23253.190000000002</v>
      </c>
    </row>
    <row r="20" spans="1:8" x14ac:dyDescent="0.2">
      <c r="A20" s="49">
        <v>2700</v>
      </c>
      <c r="B20" s="11" t="s">
        <v>86</v>
      </c>
      <c r="C20" s="15">
        <v>35000</v>
      </c>
      <c r="D20" s="15">
        <v>218104</v>
      </c>
      <c r="E20" s="15">
        <f t="shared" si="0"/>
        <v>253104</v>
      </c>
      <c r="F20" s="15">
        <v>64663.1</v>
      </c>
      <c r="G20" s="15">
        <v>64663.1</v>
      </c>
      <c r="H20" s="15">
        <f t="shared" si="1"/>
        <v>188440.9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47000</v>
      </c>
      <c r="D22" s="15">
        <v>90389.94</v>
      </c>
      <c r="E22" s="15">
        <f t="shared" si="0"/>
        <v>137389.94</v>
      </c>
      <c r="F22" s="15">
        <v>135125.60999999999</v>
      </c>
      <c r="G22" s="15">
        <v>135008.81</v>
      </c>
      <c r="H22" s="15">
        <f t="shared" si="1"/>
        <v>2264.3300000000163</v>
      </c>
    </row>
    <row r="23" spans="1:8" x14ac:dyDescent="0.2">
      <c r="A23" s="48" t="s">
        <v>68</v>
      </c>
      <c r="B23" s="7"/>
      <c r="C23" s="15">
        <f>SUM(C24:C32)</f>
        <v>1050982</v>
      </c>
      <c r="D23" s="15">
        <f>SUM(D24:D32)</f>
        <v>314047.58</v>
      </c>
      <c r="E23" s="15">
        <f t="shared" si="0"/>
        <v>1365029.58</v>
      </c>
      <c r="F23" s="15">
        <f>SUM(F24:F32)</f>
        <v>1318880.9700000002</v>
      </c>
      <c r="G23" s="15">
        <f>SUM(G24:G32)</f>
        <v>1288333.3899999999</v>
      </c>
      <c r="H23" s="15">
        <f t="shared" si="1"/>
        <v>46148.60999999987</v>
      </c>
    </row>
    <row r="24" spans="1:8" x14ac:dyDescent="0.2">
      <c r="A24" s="49">
        <v>3100</v>
      </c>
      <c r="B24" s="11" t="s">
        <v>89</v>
      </c>
      <c r="C24" s="15">
        <v>296265</v>
      </c>
      <c r="D24" s="15">
        <v>90900</v>
      </c>
      <c r="E24" s="15">
        <f t="shared" si="0"/>
        <v>387165</v>
      </c>
      <c r="F24" s="15">
        <v>366089.01</v>
      </c>
      <c r="G24" s="15">
        <v>348640.01</v>
      </c>
      <c r="H24" s="15">
        <f t="shared" si="1"/>
        <v>21075.989999999991</v>
      </c>
    </row>
    <row r="25" spans="1:8" x14ac:dyDescent="0.2">
      <c r="A25" s="49">
        <v>3200</v>
      </c>
      <c r="B25" s="11" t="s">
        <v>90</v>
      </c>
      <c r="C25" s="15">
        <v>22500</v>
      </c>
      <c r="D25" s="15">
        <v>-17447.2</v>
      </c>
      <c r="E25" s="15">
        <f t="shared" si="0"/>
        <v>5052.7999999999993</v>
      </c>
      <c r="F25" s="15">
        <v>5000</v>
      </c>
      <c r="G25" s="15">
        <v>5000</v>
      </c>
      <c r="H25" s="15">
        <f t="shared" si="1"/>
        <v>52.799999999999272</v>
      </c>
    </row>
    <row r="26" spans="1:8" x14ac:dyDescent="0.2">
      <c r="A26" s="49">
        <v>3300</v>
      </c>
      <c r="B26" s="11" t="s">
        <v>91</v>
      </c>
      <c r="C26" s="15">
        <v>261455</v>
      </c>
      <c r="D26" s="15">
        <v>207402.52</v>
      </c>
      <c r="E26" s="15">
        <f t="shared" si="0"/>
        <v>468857.52</v>
      </c>
      <c r="F26" s="15">
        <v>463566.58</v>
      </c>
      <c r="G26" s="15">
        <v>451544.45</v>
      </c>
      <c r="H26" s="15">
        <f t="shared" si="1"/>
        <v>5290.9400000000023</v>
      </c>
    </row>
    <row r="27" spans="1:8" x14ac:dyDescent="0.2">
      <c r="A27" s="49">
        <v>3400</v>
      </c>
      <c r="B27" s="11" t="s">
        <v>92</v>
      </c>
      <c r="C27" s="15">
        <v>25000</v>
      </c>
      <c r="D27" s="15">
        <v>250.26</v>
      </c>
      <c r="E27" s="15">
        <f t="shared" si="0"/>
        <v>25250.26</v>
      </c>
      <c r="F27" s="15">
        <v>24203.75</v>
      </c>
      <c r="G27" s="15">
        <v>24203.75</v>
      </c>
      <c r="H27" s="15">
        <f t="shared" si="1"/>
        <v>1046.5099999999984</v>
      </c>
    </row>
    <row r="28" spans="1:8" x14ac:dyDescent="0.2">
      <c r="A28" s="49">
        <v>3500</v>
      </c>
      <c r="B28" s="11" t="s">
        <v>93</v>
      </c>
      <c r="C28" s="15">
        <v>61000</v>
      </c>
      <c r="D28" s="15">
        <v>60338</v>
      </c>
      <c r="E28" s="15">
        <f t="shared" si="0"/>
        <v>121338</v>
      </c>
      <c r="F28" s="15">
        <v>114081.84</v>
      </c>
      <c r="G28" s="15">
        <v>114081.84</v>
      </c>
      <c r="H28" s="15">
        <f t="shared" si="1"/>
        <v>7256.1600000000035</v>
      </c>
    </row>
    <row r="29" spans="1:8" x14ac:dyDescent="0.2">
      <c r="A29" s="49">
        <v>3600</v>
      </c>
      <c r="B29" s="11" t="s">
        <v>94</v>
      </c>
      <c r="C29" s="15">
        <v>6000</v>
      </c>
      <c r="D29" s="15">
        <v>4500</v>
      </c>
      <c r="E29" s="15">
        <f t="shared" si="0"/>
        <v>10500</v>
      </c>
      <c r="F29" s="15">
        <v>9995.56</v>
      </c>
      <c r="G29" s="15">
        <v>9995.56</v>
      </c>
      <c r="H29" s="15">
        <f t="shared" si="1"/>
        <v>504.44000000000051</v>
      </c>
    </row>
    <row r="30" spans="1:8" x14ac:dyDescent="0.2">
      <c r="A30" s="49">
        <v>3700</v>
      </c>
      <c r="B30" s="11" t="s">
        <v>95</v>
      </c>
      <c r="C30" s="15">
        <v>15000</v>
      </c>
      <c r="D30" s="15">
        <v>13000</v>
      </c>
      <c r="E30" s="15">
        <f t="shared" si="0"/>
        <v>28000</v>
      </c>
      <c r="F30" s="15">
        <v>23794.69</v>
      </c>
      <c r="G30" s="15">
        <v>23668.69</v>
      </c>
      <c r="H30" s="15">
        <f t="shared" si="1"/>
        <v>4205.3100000000013</v>
      </c>
    </row>
    <row r="31" spans="1:8" x14ac:dyDescent="0.2">
      <c r="A31" s="49">
        <v>3800</v>
      </c>
      <c r="B31" s="11" t="s">
        <v>96</v>
      </c>
      <c r="C31" s="15">
        <v>314762</v>
      </c>
      <c r="D31" s="15">
        <v>-67896</v>
      </c>
      <c r="E31" s="15">
        <f t="shared" si="0"/>
        <v>246866</v>
      </c>
      <c r="F31" s="15">
        <v>244013.48</v>
      </c>
      <c r="G31" s="15">
        <v>243063.03</v>
      </c>
      <c r="H31" s="15">
        <f t="shared" si="1"/>
        <v>2852.5199999999895</v>
      </c>
    </row>
    <row r="32" spans="1:8" x14ac:dyDescent="0.2">
      <c r="A32" s="49">
        <v>3900</v>
      </c>
      <c r="B32" s="11" t="s">
        <v>19</v>
      </c>
      <c r="C32" s="15">
        <v>49000</v>
      </c>
      <c r="D32" s="15">
        <v>23000</v>
      </c>
      <c r="E32" s="15">
        <f t="shared" si="0"/>
        <v>72000</v>
      </c>
      <c r="F32" s="15">
        <v>68136.06</v>
      </c>
      <c r="G32" s="15">
        <v>68136.06</v>
      </c>
      <c r="H32" s="15">
        <f t="shared" si="1"/>
        <v>3863.9400000000023</v>
      </c>
    </row>
    <row r="33" spans="1:8" x14ac:dyDescent="0.2">
      <c r="A33" s="48" t="s">
        <v>69</v>
      </c>
      <c r="B33" s="7"/>
      <c r="C33" s="15">
        <f>SUM(C34:C42)</f>
        <v>88000</v>
      </c>
      <c r="D33" s="15">
        <f>SUM(D34:D42)</f>
        <v>25650.5</v>
      </c>
      <c r="E33" s="15">
        <f t="shared" si="0"/>
        <v>113650.5</v>
      </c>
      <c r="F33" s="15">
        <f>SUM(F34:F42)</f>
        <v>108793.3</v>
      </c>
      <c r="G33" s="15">
        <f>SUM(G34:G42)</f>
        <v>106693.3</v>
      </c>
      <c r="H33" s="15">
        <f t="shared" si="1"/>
        <v>4857.1999999999971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88000</v>
      </c>
      <c r="D37" s="15">
        <v>25650.5</v>
      </c>
      <c r="E37" s="15">
        <f t="shared" si="0"/>
        <v>113650.5</v>
      </c>
      <c r="F37" s="15">
        <v>108793.3</v>
      </c>
      <c r="G37" s="15">
        <v>106693.3</v>
      </c>
      <c r="H37" s="15">
        <f t="shared" si="1"/>
        <v>4857.1999999999971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15000</v>
      </c>
      <c r="D43" s="15">
        <f>SUM(D44:D52)</f>
        <v>34900</v>
      </c>
      <c r="E43" s="15">
        <f t="shared" si="0"/>
        <v>49900</v>
      </c>
      <c r="F43" s="15">
        <f>SUM(F44:F52)</f>
        <v>36459.409999999996</v>
      </c>
      <c r="G43" s="15">
        <f>SUM(G44:G52)</f>
        <v>36459.409999999996</v>
      </c>
      <c r="H43" s="15">
        <f t="shared" si="1"/>
        <v>13440.590000000004</v>
      </c>
    </row>
    <row r="44" spans="1:8" x14ac:dyDescent="0.2">
      <c r="A44" s="49">
        <v>5100</v>
      </c>
      <c r="B44" s="11" t="s">
        <v>104</v>
      </c>
      <c r="C44" s="15">
        <v>1000</v>
      </c>
      <c r="D44" s="15">
        <v>2500</v>
      </c>
      <c r="E44" s="15">
        <f t="shared" si="0"/>
        <v>3500</v>
      </c>
      <c r="F44" s="15">
        <v>3500</v>
      </c>
      <c r="G44" s="15">
        <v>3500</v>
      </c>
      <c r="H44" s="15">
        <f t="shared" si="1"/>
        <v>0</v>
      </c>
    </row>
    <row r="45" spans="1:8" x14ac:dyDescent="0.2">
      <c r="A45" s="49">
        <v>5200</v>
      </c>
      <c r="B45" s="11" t="s">
        <v>105</v>
      </c>
      <c r="C45" s="15">
        <v>2000</v>
      </c>
      <c r="D45" s="15">
        <v>0</v>
      </c>
      <c r="E45" s="15">
        <f t="shared" si="0"/>
        <v>2000</v>
      </c>
      <c r="F45" s="15">
        <v>0</v>
      </c>
      <c r="G45" s="15">
        <v>0</v>
      </c>
      <c r="H45" s="15">
        <f t="shared" si="1"/>
        <v>2000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1000</v>
      </c>
      <c r="D47" s="15">
        <v>0</v>
      </c>
      <c r="E47" s="15">
        <f t="shared" si="0"/>
        <v>1000</v>
      </c>
      <c r="F47" s="15">
        <v>0</v>
      </c>
      <c r="G47" s="15">
        <v>0</v>
      </c>
      <c r="H47" s="15">
        <f t="shared" si="1"/>
        <v>1000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6000</v>
      </c>
      <c r="D49" s="15">
        <v>32300</v>
      </c>
      <c r="E49" s="15">
        <f t="shared" si="0"/>
        <v>38300</v>
      </c>
      <c r="F49" s="15">
        <v>27867.01</v>
      </c>
      <c r="G49" s="15">
        <v>27867.01</v>
      </c>
      <c r="H49" s="15">
        <f t="shared" si="1"/>
        <v>10432.990000000002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5000</v>
      </c>
      <c r="D52" s="15">
        <v>100</v>
      </c>
      <c r="E52" s="15">
        <f t="shared" si="0"/>
        <v>5100</v>
      </c>
      <c r="F52" s="15">
        <v>5092.3999999999996</v>
      </c>
      <c r="G52" s="15">
        <v>5092.3999999999996</v>
      </c>
      <c r="H52" s="15">
        <f t="shared" si="1"/>
        <v>7.6000000000003638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5115591</v>
      </c>
      <c r="D77" s="17">
        <f t="shared" si="4"/>
        <v>711178.58000000007</v>
      </c>
      <c r="E77" s="17">
        <f t="shared" si="4"/>
        <v>5826769.5800000001</v>
      </c>
      <c r="F77" s="17">
        <f t="shared" si="4"/>
        <v>5484520.0899999999</v>
      </c>
      <c r="G77" s="17">
        <f t="shared" si="4"/>
        <v>5429681.7899999991</v>
      </c>
      <c r="H77" s="17">
        <f t="shared" si="4"/>
        <v>342249.49000000046</v>
      </c>
    </row>
    <row r="79" spans="1:8" ht="12" x14ac:dyDescent="0.2">
      <c r="B79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B18" sqref="B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5100591</v>
      </c>
      <c r="D6" s="50">
        <v>676278.58</v>
      </c>
      <c r="E6" s="50">
        <f>C6+D6</f>
        <v>5776869.5800000001</v>
      </c>
      <c r="F6" s="50">
        <v>5448060.6799999997</v>
      </c>
      <c r="G6" s="50">
        <v>5393222.3799999999</v>
      </c>
      <c r="H6" s="50">
        <f>E6-F6</f>
        <v>328808.90000000037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15000</v>
      </c>
      <c r="D8" s="50">
        <v>34900</v>
      </c>
      <c r="E8" s="50">
        <f>C8+D8</f>
        <v>49900</v>
      </c>
      <c r="F8" s="50">
        <v>36459.410000000003</v>
      </c>
      <c r="G8" s="50">
        <v>36459.410000000003</v>
      </c>
      <c r="H8" s="50">
        <f>E8-F8</f>
        <v>13440.589999999997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5115591</v>
      </c>
      <c r="D16" s="17">
        <f>SUM(D6+D8+D10+D12+D14)</f>
        <v>711178.58</v>
      </c>
      <c r="E16" s="17">
        <f>SUM(E6+E8+E10+E12+E14)</f>
        <v>5826769.5800000001</v>
      </c>
      <c r="F16" s="17">
        <f t="shared" ref="F16:H16" si="0">SUM(F6+F8+F10+F12+F14)</f>
        <v>5484520.0899999999</v>
      </c>
      <c r="G16" s="17">
        <f t="shared" si="0"/>
        <v>5429681.79</v>
      </c>
      <c r="H16" s="17">
        <f t="shared" si="0"/>
        <v>342249.49000000034</v>
      </c>
    </row>
    <row r="18" spans="2:2" ht="12" x14ac:dyDescent="0.2">
      <c r="B18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54" sqref="B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5115591</v>
      </c>
      <c r="D7" s="15">
        <v>711178.58</v>
      </c>
      <c r="E7" s="15">
        <f>C7+D7</f>
        <v>5826769.5800000001</v>
      </c>
      <c r="F7" s="15">
        <v>5484520.0899999999</v>
      </c>
      <c r="G7" s="15">
        <v>5429681.79</v>
      </c>
      <c r="H7" s="15">
        <f>E7-F7</f>
        <v>342249.49000000022</v>
      </c>
    </row>
    <row r="8" spans="1:8" x14ac:dyDescent="0.2">
      <c r="A8" s="4" t="s">
        <v>136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5115591</v>
      </c>
      <c r="D16" s="23">
        <f t="shared" si="2"/>
        <v>711178.58</v>
      </c>
      <c r="E16" s="23">
        <f t="shared" si="2"/>
        <v>5826769.5800000001</v>
      </c>
      <c r="F16" s="23">
        <f t="shared" si="2"/>
        <v>5484520.0899999999</v>
      </c>
      <c r="G16" s="23">
        <f t="shared" si="2"/>
        <v>5429681.79</v>
      </c>
      <c r="H16" s="23">
        <f t="shared" si="2"/>
        <v>342249.49000000022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ht="12" x14ac:dyDescent="0.2">
      <c r="B54" s="63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8" workbookViewId="0">
      <selection activeCell="B51" sqref="B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5115591</v>
      </c>
      <c r="D16" s="15">
        <f t="shared" si="3"/>
        <v>711178.58</v>
      </c>
      <c r="E16" s="15">
        <f t="shared" si="3"/>
        <v>5826769.5800000001</v>
      </c>
      <c r="F16" s="15">
        <f t="shared" si="3"/>
        <v>5484520.0899999999</v>
      </c>
      <c r="G16" s="15">
        <f t="shared" si="3"/>
        <v>5429681.79</v>
      </c>
      <c r="H16" s="15">
        <f t="shared" si="3"/>
        <v>342249.49000000022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5115591</v>
      </c>
      <c r="D20" s="15">
        <v>711178.58</v>
      </c>
      <c r="E20" s="15">
        <f t="shared" si="5"/>
        <v>5826769.5800000001</v>
      </c>
      <c r="F20" s="15">
        <v>5484520.0899999999</v>
      </c>
      <c r="G20" s="15">
        <v>5429681.79</v>
      </c>
      <c r="H20" s="15">
        <f t="shared" si="4"/>
        <v>342249.49000000022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5115591</v>
      </c>
      <c r="D42" s="23">
        <f t="shared" si="12"/>
        <v>711178.58</v>
      </c>
      <c r="E42" s="23">
        <f t="shared" si="12"/>
        <v>5826769.5800000001</v>
      </c>
      <c r="F42" s="23">
        <f t="shared" si="12"/>
        <v>5484520.0899999999</v>
      </c>
      <c r="G42" s="23">
        <f t="shared" si="12"/>
        <v>5429681.79</v>
      </c>
      <c r="H42" s="23">
        <f t="shared" si="12"/>
        <v>342249.49000000022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" x14ac:dyDescent="0.2">
      <c r="A44" s="63" t="s">
        <v>141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2020-01-24T19:51:03Z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