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A\Desktop\CLAU\CUENTAS PUBLICAS\CUENTA PUBLICA 2017\ANUAL 2017\"/>
    </mc:Choice>
  </mc:AlternateContent>
  <bookViews>
    <workbookView xWindow="0" yWindow="0" windowWidth="24000" windowHeight="9735" tabRatio="923" firstSheet="37" activeTab="49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'ESF-03'!$A$7:$K$91</definedName>
    <definedName name="_xlnm._FilterDatabase" localSheetId="14" hidden="1">'ESF-08'!$A$7:$H$85</definedName>
    <definedName name="_xlnm.Print_Area" localSheetId="46">'Conciliacion_Ig (I)'!$A$1:$D$11</definedName>
    <definedName name="_xlnm.Print_Area" localSheetId="30">'EA-01'!$A$1:$D$21</definedName>
    <definedName name="_xlnm.Print_Area" localSheetId="32">'EA-02'!$A$1:$E$16</definedName>
    <definedName name="_xlnm.Print_Area" localSheetId="34">'EA-03'!$A$1:$E$78</definedName>
    <definedName name="_xlnm.Print_Area" localSheetId="40">'EFE-01'!$A$1:$E$17</definedName>
    <definedName name="_xlnm.Print_Area" localSheetId="42">'EFE-02'!$A$1:$D$17</definedName>
    <definedName name="_xlnm.Print_Area" localSheetId="44">'EFE-03'!$A$1:$C$43</definedName>
    <definedName name="_xlnm.Print_Area" localSheetId="1">'ESF-01'!$A$1:$E$46</definedName>
    <definedName name="_xlnm.Print_Area" localSheetId="3">'ESF-02'!$A$1:$H$26</definedName>
    <definedName name="_xlnm.Print_Area" localSheetId="5">'ESF-03'!$A$1:$I$98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'ESF-08'!$A$1:$F$48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'ESF-12'!$A$1:$H$24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'VHP-02'!$A$1:$F$34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62913"/>
</workbook>
</file>

<file path=xl/calcChain.xml><?xml version="1.0" encoding="utf-8"?>
<calcChain xmlns="http://schemas.openxmlformats.org/spreadsheetml/2006/main">
  <c r="C18" i="53" l="1"/>
  <c r="C15" i="53"/>
  <c r="C13" i="53"/>
  <c r="C11" i="53"/>
  <c r="C10" i="53"/>
  <c r="D42" i="51" l="1"/>
  <c r="D41" i="51" s="1"/>
  <c r="C42" i="51"/>
  <c r="C41" i="51" s="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9" i="53"/>
  <c r="C27" i="53"/>
  <c r="C35" i="53" s="1"/>
  <c r="C9" i="52"/>
  <c r="C15" i="52"/>
  <c r="C15" i="50"/>
  <c r="C33" i="50"/>
  <c r="C15" i="49"/>
  <c r="D15" i="49"/>
  <c r="E15" i="49"/>
  <c r="C32" i="48"/>
  <c r="D32" i="48"/>
  <c r="E32" i="48"/>
  <c r="C14" i="47"/>
  <c r="D14" i="47"/>
  <c r="E14" i="47"/>
  <c r="C76" i="46"/>
  <c r="C14" i="45"/>
  <c r="C19" i="44"/>
  <c r="C37" i="44"/>
  <c r="C10" i="43"/>
  <c r="C18" i="43"/>
  <c r="C26" i="43"/>
  <c r="C10" i="42"/>
  <c r="C18" i="42"/>
  <c r="C22" i="41"/>
  <c r="D22" i="41"/>
  <c r="E22" i="41"/>
  <c r="F22" i="41"/>
  <c r="G22" i="41"/>
  <c r="C35" i="41"/>
  <c r="D35" i="41"/>
  <c r="E35" i="41"/>
  <c r="F35" i="41"/>
  <c r="G35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6" i="37"/>
  <c r="D36" i="37"/>
  <c r="E36" i="37"/>
  <c r="C46" i="37"/>
  <c r="D46" i="37"/>
  <c r="E46" i="37"/>
  <c r="C56" i="37"/>
  <c r="D56" i="37"/>
  <c r="E56" i="37"/>
  <c r="C75" i="37"/>
  <c r="D75" i="37"/>
  <c r="E75" i="37"/>
  <c r="C85" i="37"/>
  <c r="D85" i="37"/>
  <c r="E85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56" i="32"/>
  <c r="D56" i="32"/>
  <c r="E56" i="32"/>
  <c r="F56" i="32"/>
  <c r="G56" i="32"/>
  <c r="C66" i="32"/>
  <c r="D66" i="32"/>
  <c r="E66" i="32"/>
  <c r="F66" i="32"/>
  <c r="G66" i="32"/>
  <c r="C76" i="32"/>
  <c r="D76" i="32"/>
  <c r="E76" i="32"/>
  <c r="F76" i="32"/>
  <c r="G76" i="32"/>
  <c r="C86" i="32"/>
  <c r="D86" i="32"/>
  <c r="E86" i="32"/>
  <c r="F86" i="32"/>
  <c r="G86" i="32"/>
  <c r="C96" i="32"/>
  <c r="D96" i="32"/>
  <c r="E96" i="32"/>
  <c r="F96" i="32"/>
  <c r="G96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12" i="30"/>
  <c r="C23" i="30"/>
  <c r="C32" i="30"/>
  <c r="C45" i="30"/>
  <c r="F18" i="28"/>
  <c r="G18" i="28"/>
  <c r="H18" i="28"/>
  <c r="I18" i="28"/>
  <c r="K18" i="28"/>
  <c r="L18" i="28"/>
  <c r="M18" i="28"/>
  <c r="N18" i="28"/>
  <c r="O18" i="28"/>
  <c r="D74" i="46" l="1"/>
  <c r="D73" i="46"/>
  <c r="D71" i="46"/>
  <c r="D69" i="46"/>
  <c r="D67" i="46"/>
  <c r="D65" i="46"/>
  <c r="D63" i="46"/>
  <c r="D61" i="46"/>
  <c r="D59" i="46"/>
  <c r="D57" i="46"/>
  <c r="D55" i="46"/>
  <c r="D53" i="46"/>
  <c r="D51" i="46"/>
  <c r="D49" i="46"/>
  <c r="D47" i="46"/>
  <c r="D45" i="46"/>
  <c r="D43" i="46"/>
  <c r="D41" i="46"/>
  <c r="D39" i="46"/>
  <c r="D37" i="46"/>
  <c r="D35" i="46"/>
  <c r="D33" i="46"/>
  <c r="D31" i="46"/>
  <c r="D29" i="46"/>
  <c r="D27" i="46"/>
  <c r="D25" i="46"/>
  <c r="D23" i="46"/>
  <c r="D21" i="46"/>
  <c r="D19" i="46"/>
  <c r="D17" i="46"/>
  <c r="D15" i="46"/>
  <c r="D13" i="46"/>
  <c r="D11" i="46"/>
  <c r="D9" i="46"/>
  <c r="D75" i="46"/>
  <c r="D72" i="46"/>
  <c r="D70" i="46"/>
  <c r="D68" i="46"/>
  <c r="D66" i="46"/>
  <c r="D64" i="46"/>
  <c r="D62" i="46"/>
  <c r="D60" i="46"/>
  <c r="D58" i="46"/>
  <c r="D56" i="46"/>
  <c r="D54" i="46"/>
  <c r="D52" i="46"/>
  <c r="D50" i="46"/>
  <c r="D48" i="46"/>
  <c r="D46" i="46"/>
  <c r="D44" i="46"/>
  <c r="D40" i="46"/>
  <c r="D36" i="46"/>
  <c r="D32" i="46"/>
  <c r="D28" i="46"/>
  <c r="D24" i="46"/>
  <c r="D20" i="46"/>
  <c r="D16" i="46"/>
  <c r="D12" i="46"/>
  <c r="D8" i="46"/>
  <c r="D42" i="46"/>
  <c r="D38" i="46"/>
  <c r="D34" i="46"/>
  <c r="D30" i="46"/>
  <c r="D26" i="46"/>
  <c r="D22" i="46"/>
  <c r="D18" i="46"/>
  <c r="D14" i="46"/>
  <c r="D10" i="46"/>
  <c r="C20" i="52"/>
  <c r="D76" i="46" l="1"/>
</calcChain>
</file>

<file path=xl/sharedStrings.xml><?xml version="1.0" encoding="utf-8"?>
<sst xmlns="http://schemas.openxmlformats.org/spreadsheetml/2006/main" count="1326" uniqueCount="775">
  <si>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</si>
  <si>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</si>
  <si>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</si>
  <si>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</si>
  <si>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</si>
  <si>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</si>
  <si>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</si>
  <si>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</si>
  <si>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</si>
  <si>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</si>
  <si>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</si>
  <si>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</si>
  <si>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</si>
  <si>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</si>
  <si>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</si>
  <si>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</si>
  <si>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</si>
  <si>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</si>
  <si>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</si>
  <si>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</si>
  <si>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</si>
  <si>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</si>
  <si>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</si>
  <si>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</si>
  <si>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</si>
  <si>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</si>
  <si>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</si>
  <si>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</si>
  <si>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</si>
  <si>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</si>
  <si>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</si>
  <si>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</si>
  <si>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</si>
  <si>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</si>
  <si>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</si>
  <si>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</si>
  <si>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</si>
  <si>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</si>
  <si>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</si>
  <si>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</si>
  <si>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</si>
  <si>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</si>
  <si>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</si>
  <si>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</si>
  <si>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</si>
  <si>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</si>
  <si>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</si>
  <si>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</si>
  <si>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</si>
  <si>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</si>
  <si>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</si>
  <si>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</si>
  <si>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</si>
  <si>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</si>
  <si>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</si>
  <si>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</si>
  <si>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</si>
  <si>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</si>
  <si>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</si>
  <si>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</si>
  <si>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</si>
  <si>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</si>
  <si>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</si>
  <si>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</si>
  <si>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</si>
  <si>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</si>
  <si>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</si>
  <si>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</si>
  <si>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</si>
  <si>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</si>
  <si>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</si>
  <si>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</si>
  <si>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</si>
  <si>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</si>
  <si>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</si>
  <si>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</si>
  <si>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</si>
  <si>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</si>
  <si>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</si>
  <si>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</si>
  <si>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</si>
  <si>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</si>
  <si>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</si>
  <si>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</si>
  <si>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</si>
  <si>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</si>
  <si>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</si>
  <si>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</si>
  <si>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</si>
  <si>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</si>
  <si>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</si>
  <si>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</si>
  <si>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</si>
  <si>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</si>
  <si>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</si>
  <si>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</si>
  <si>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</si>
  <si>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</si>
  <si>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</si>
  <si>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</si>
  <si>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</si>
  <si>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</si>
  <si>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</si>
  <si>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</si>
  <si>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</si>
  <si>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</si>
  <si>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</si>
  <si>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</si>
  <si>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</si>
  <si>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</si>
  <si>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</si>
  <si>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</si>
  <si>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</si>
  <si>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</si>
  <si>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</si>
  <si>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</si>
  <si>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</si>
  <si>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</si>
  <si>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</si>
  <si>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</si>
  <si>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</si>
  <si>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</si>
  <si>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</si>
  <si>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</si>
  <si>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</si>
  <si>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</si>
  <si>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</si>
  <si>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</si>
  <si>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</si>
  <si>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</si>
  <si>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</si>
  <si>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</si>
  <si>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</si>
  <si>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</si>
  <si>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</si>
  <si>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</si>
  <si>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</si>
  <si>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</si>
  <si>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</si>
  <si>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</si>
  <si>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</si>
  <si>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</si>
  <si>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</si>
  <si>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</si>
  <si>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</si>
  <si>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</si>
  <si>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</si>
  <si>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</si>
  <si>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</si>
  <si>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</si>
  <si>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</si>
  <si>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</si>
  <si>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</si>
  <si>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</si>
  <si>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</si>
  <si>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</si>
  <si>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</si>
  <si>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</si>
  <si>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</si>
  <si>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</si>
  <si>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</si>
  <si>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</si>
  <si>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</si>
  <si>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</si>
  <si>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</si>
  <si>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</si>
  <si>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</si>
  <si>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</si>
  <si>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</si>
  <si>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</si>
  <si>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</si>
  <si>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</si>
  <si>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</si>
  <si>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</si>
  <si>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</si>
  <si>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</si>
  <si>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</si>
  <si>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</si>
  <si>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</si>
  <si>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</si>
  <si>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</si>
  <si>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</si>
  <si>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</si>
  <si>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</si>
  <si>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</si>
  <si>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</si>
  <si>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</si>
  <si>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</si>
  <si>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</si>
  <si>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</si>
  <si>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</si>
  <si>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</si>
  <si>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</si>
  <si>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</si>
  <si>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</si>
  <si>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</si>
  <si>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</si>
  <si>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</si>
  <si>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</si>
  <si>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</si>
  <si>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</si>
  <si>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</si>
  <si>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</si>
  <si>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</si>
  <si>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</si>
  <si>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</si>
  <si>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</si>
  <si>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</si>
  <si>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</si>
  <si>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</si>
  <si>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</si>
  <si>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</si>
  <si>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</si>
  <si>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</si>
  <si>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</si>
  <si>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</si>
  <si>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</si>
  <si>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</si>
  <si>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</si>
  <si>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</si>
  <si>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</si>
  <si>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</si>
  <si>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</si>
  <si>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</si>
  <si>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</si>
  <si>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</si>
  <si>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</si>
  <si>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</si>
  <si>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</si>
  <si>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</si>
  <si>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</si>
  <si>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</si>
  <si>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</si>
  <si>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</si>
  <si>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</si>
  <si>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</si>
  <si>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</si>
  <si>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</si>
  <si>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</si>
  <si>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</si>
  <si>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</si>
  <si>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</si>
  <si>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</si>
  <si>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</si>
  <si>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</si>
  <si>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</si>
  <si>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</si>
  <si>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</si>
  <si>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</si>
  <si>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</si>
  <si>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</si>
  <si>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</si>
  <si>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</si>
  <si>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</si>
  <si>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</si>
  <si>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</si>
  <si>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</si>
  <si>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</si>
  <si>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</si>
  <si>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</si>
  <si>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</si>
  <si>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</si>
  <si>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</si>
  <si>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</si>
  <si>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</si>
  <si>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</si>
  <si>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</si>
  <si>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</si>
  <si>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</si>
  <si>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</si>
  <si>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</si>
  <si>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</si>
  <si>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</si>
  <si>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</si>
  <si>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</si>
  <si>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</si>
  <si>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</si>
  <si>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</si>
  <si>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</si>
  <si>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</si>
  <si>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</si>
  <si>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</si>
  <si>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</si>
  <si>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</si>
  <si>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</si>
  <si>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</si>
  <si>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</si>
  <si>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</si>
  <si>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</si>
  <si>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</si>
  <si>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</si>
  <si>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</si>
  <si>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</si>
  <si>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</si>
  <si>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</si>
  <si>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</si>
  <si>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</si>
  <si>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</si>
  <si>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</si>
  <si>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</si>
  <si>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</si>
  <si>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</si>
  <si>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</si>
  <si>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</si>
  <si>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</si>
  <si>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</si>
  <si>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</si>
  <si>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</si>
  <si>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</si>
  <si>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</si>
  <si>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</si>
  <si>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</si>
  <si>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</si>
  <si>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</si>
  <si>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</si>
  <si>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</si>
  <si>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</si>
  <si>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</si>
  <si>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</si>
  <si>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</si>
  <si>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</si>
  <si>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</si>
  <si>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</si>
  <si>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</si>
  <si>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</si>
  <si>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</si>
  <si>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</si>
  <si>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</si>
  <si>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</si>
  <si>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</si>
  <si>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</si>
  <si>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</si>
  <si>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</si>
  <si>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</si>
  <si>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</si>
  <si>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</si>
  <si>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</si>
  <si>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</si>
  <si>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</si>
  <si>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</si>
  <si>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</si>
  <si>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</si>
  <si>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</si>
  <si>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</si>
  <si>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</si>
  <si>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</si>
  <si>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</si>
  <si>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</si>
  <si>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</si>
  <si>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</si>
  <si>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</si>
  <si>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</si>
  <si>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</si>
  <si>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</si>
  <si>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</si>
  <si>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</si>
  <si>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</si>
  <si>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</si>
  <si>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</si>
  <si>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</si>
  <si>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</si>
  <si>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</si>
  <si>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</si>
  <si>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</si>
  <si>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</si>
  <si>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</si>
  <si>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</si>
  <si>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</si>
  <si>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</si>
  <si>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</si>
  <si>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</si>
  <si>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</si>
  <si>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</si>
  <si>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</si>
  <si>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</si>
  <si>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</si>
  <si>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</si>
  <si>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</si>
  <si>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</si>
  <si>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</si>
  <si>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</si>
  <si>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</si>
  <si>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</si>
  <si>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</si>
  <si>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</si>
  <si>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</si>
  <si>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</si>
  <si>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</si>
  <si>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</si>
  <si>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</si>
  <si>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</si>
  <si>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</si>
  <si>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</si>
  <si>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</si>
  <si>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</si>
  <si>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</si>
  <si>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</si>
  <si>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</si>
  <si>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</si>
  <si>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</si>
  <si>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</si>
  <si>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</si>
  <si>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</si>
  <si>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</si>
  <si>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</si>
  <si>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</si>
  <si>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</si>
  <si>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</si>
  <si>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</si>
  <si>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</si>
  <si>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</si>
  <si>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</si>
  <si>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</si>
  <si>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</si>
  <si>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</si>
  <si>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</si>
  <si>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</si>
  <si>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</si>
  <si>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</si>
  <si>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</si>
  <si>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</si>
  <si>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</si>
  <si>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</si>
  <si>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</si>
  <si>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</si>
  <si>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</si>
  <si>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</si>
  <si>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</si>
  <si>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</si>
  <si>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</si>
  <si>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</si>
  <si>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</si>
  <si>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</si>
  <si>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</si>
  <si>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</si>
  <si>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</si>
  <si>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</si>
  <si>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</si>
  <si>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</si>
  <si>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</si>
  <si>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</si>
  <si>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</si>
  <si>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</si>
  <si>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</si>
  <si>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</si>
  <si>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</si>
  <si>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</si>
  <si>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</si>
  <si>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</si>
  <si>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</si>
  <si>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</si>
  <si>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</si>
  <si>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</si>
  <si>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</si>
  <si>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</si>
  <si>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</si>
  <si>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</si>
  <si>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</si>
  <si>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</si>
  <si>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</si>
  <si>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</si>
  <si>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</si>
  <si>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</si>
  <si>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</si>
  <si>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</si>
  <si>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</si>
  <si>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</si>
  <si>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</si>
  <si>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</si>
  <si>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</si>
  <si>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</si>
  <si>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</si>
  <si>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</si>
  <si>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</si>
  <si>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</si>
  <si>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</si>
  <si>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</si>
  <si>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</si>
  <si>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</si>
  <si>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</si>
  <si>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</si>
  <si>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</si>
  <si>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</si>
  <si>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</si>
  <si>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</si>
  <si>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</si>
  <si>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</si>
  <si>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</si>
  <si>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</si>
  <si>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</si>
  <si>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</si>
  <si>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</si>
  <si>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</si>
  <si>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</si>
  <si>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</si>
  <si>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</si>
  <si>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</si>
  <si>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</si>
  <si>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</si>
  <si>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</si>
  <si>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</si>
  <si>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</si>
  <si>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</si>
  <si>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</si>
  <si>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</si>
  <si>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</si>
  <si>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</si>
  <si>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</si>
  <si>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</si>
  <si>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</si>
  <si>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</si>
  <si>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</si>
  <si>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</si>
  <si>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</si>
  <si>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</si>
  <si>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</si>
  <si>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/>
  </si>
  <si>
    <t>NO APLICA</t>
  </si>
  <si>
    <t>0112200001</t>
  </si>
  <si>
    <t>Subsidio Sueldos</t>
  </si>
  <si>
    <t>0112200002</t>
  </si>
  <si>
    <t>Subsidio Asimilados</t>
  </si>
  <si>
    <t>0112400001</t>
  </si>
  <si>
    <t>Contribuyentes Clientes</t>
  </si>
  <si>
    <t>0112300001</t>
  </si>
  <si>
    <t>Funcionarios y empleados</t>
  </si>
  <si>
    <t>0112300003</t>
  </si>
  <si>
    <t>Gastos por Comprobar</t>
  </si>
  <si>
    <t>0112300011</t>
  </si>
  <si>
    <t>Anticipos de Nómina</t>
  </si>
  <si>
    <t>0112500001</t>
  </si>
  <si>
    <t>Fondo Fijo</t>
  </si>
  <si>
    <t>0112900001</t>
  </si>
  <si>
    <t>Otros deudores</t>
  </si>
  <si>
    <t>0113100001</t>
  </si>
  <si>
    <t>Ant Prov Prest Serv C P</t>
  </si>
  <si>
    <t>0124115111</t>
  </si>
  <si>
    <t>Muebles de oficina y estantería</t>
  </si>
  <si>
    <t>0124135151</t>
  </si>
  <si>
    <t>Computadoras y equipo periférico</t>
  </si>
  <si>
    <t>0124195191</t>
  </si>
  <si>
    <t>Otros mobiliarios y equipos de administración</t>
  </si>
  <si>
    <t>0124215211</t>
  </si>
  <si>
    <t>Equipo de audio y de video</t>
  </si>
  <si>
    <t>0124235231</t>
  </si>
  <si>
    <t>Camaras fotograficas y de video</t>
  </si>
  <si>
    <t>0124295291</t>
  </si>
  <si>
    <t>Otro mobiliario y equipo educacional y recreativo</t>
  </si>
  <si>
    <t>0124415411</t>
  </si>
  <si>
    <t>Automóviles y camiones</t>
  </si>
  <si>
    <t>0124655651</t>
  </si>
  <si>
    <t>Equipo de comunicación y telecomunicacion</t>
  </si>
  <si>
    <t>0124665661</t>
  </si>
  <si>
    <t>Accesorios de iluminación</t>
  </si>
  <si>
    <t>0124665663</t>
  </si>
  <si>
    <t>Eq de generación y distrib de energía eléctrica</t>
  </si>
  <si>
    <t>0124675671</t>
  </si>
  <si>
    <t>Herramientas y maquinas  herramienta</t>
  </si>
  <si>
    <t>0124695691</t>
  </si>
  <si>
    <t>Otros equipos</t>
  </si>
  <si>
    <t>0126305111</t>
  </si>
  <si>
    <t>0126305151</t>
  </si>
  <si>
    <t>0126305191</t>
  </si>
  <si>
    <t>0126305211</t>
  </si>
  <si>
    <t>0126305231</t>
  </si>
  <si>
    <t>0126305291</t>
  </si>
  <si>
    <t>0126305411</t>
  </si>
  <si>
    <t>0126305651</t>
  </si>
  <si>
    <t>0126305661</t>
  </si>
  <si>
    <t>0126305663</t>
  </si>
  <si>
    <t>0126305671</t>
  </si>
  <si>
    <t>0126305691</t>
  </si>
  <si>
    <t>Software</t>
  </si>
  <si>
    <t>Licencias informaticas e intelectuales</t>
  </si>
  <si>
    <t>0126505911</t>
  </si>
  <si>
    <t>Amort Acum Software</t>
  </si>
  <si>
    <t>0126505971</t>
  </si>
  <si>
    <t>Amort Acum Licencias informaticas</t>
  </si>
  <si>
    <t>0211200001</t>
  </si>
  <si>
    <t>Proveedores por pagar CP</t>
  </si>
  <si>
    <t>0211200153</t>
  </si>
  <si>
    <t>PASIVOS CAPITULO 3000 AL CIERRE 2015</t>
  </si>
  <si>
    <t>0211200155</t>
  </si>
  <si>
    <t>PASIVOS CAPITULO 5000 AL CIERRE 2015</t>
  </si>
  <si>
    <t>0211700001</t>
  </si>
  <si>
    <t>Retencion ISPT Sueldos</t>
  </si>
  <si>
    <t>0211700002</t>
  </si>
  <si>
    <t>Impuesto Cedular</t>
  </si>
  <si>
    <t>0211700003</t>
  </si>
  <si>
    <t>Retencion ISPT Asimilados</t>
  </si>
  <si>
    <t>0211700004</t>
  </si>
  <si>
    <t>Retencion Impt S/Nómina</t>
  </si>
  <si>
    <t>0211700300</t>
  </si>
  <si>
    <t>Ret ISR Serv. Profesionales</t>
  </si>
  <si>
    <t>0211900001</t>
  </si>
  <si>
    <t>Otras ctas por pagar CP</t>
  </si>
  <si>
    <t>0417308401</t>
  </si>
  <si>
    <t>Mensualidades</t>
  </si>
  <si>
    <t>0421308401</t>
  </si>
  <si>
    <t>Aportación Estatal</t>
  </si>
  <si>
    <t>0422108401</t>
  </si>
  <si>
    <t>Aportación Municipal</t>
  </si>
  <si>
    <t>0439900001</t>
  </si>
  <si>
    <t>OTROS INGRESOS Y BENEFICIOS VARIOS</t>
  </si>
  <si>
    <t>0511101131</t>
  </si>
  <si>
    <t>Sueldos Base</t>
  </si>
  <si>
    <t>0511301321</t>
  </si>
  <si>
    <t>Prima Vacacional</t>
  </si>
  <si>
    <t>0511301323</t>
  </si>
  <si>
    <t>Gratificación de fin de año</t>
  </si>
  <si>
    <t>0511301331</t>
  </si>
  <si>
    <t>Remuneraciones por horas extraordinarias</t>
  </si>
  <si>
    <t>0511501541</t>
  </si>
  <si>
    <t>Prestaciones establecidas por CGT</t>
  </si>
  <si>
    <t>0512102111</t>
  </si>
  <si>
    <t>Materiales y útiles de oficina</t>
  </si>
  <si>
    <t>0512102112</t>
  </si>
  <si>
    <t>Equipos menores de oficina</t>
  </si>
  <si>
    <t>0512102121</t>
  </si>
  <si>
    <t>Materiales y útiles de impresión y reproducción</t>
  </si>
  <si>
    <t>0512102141</t>
  </si>
  <si>
    <t>Mat y útiles de tecnologías de la Info y Com</t>
  </si>
  <si>
    <t>0512102142</t>
  </si>
  <si>
    <t>Equipos menores de tecnologías de la Info y Com</t>
  </si>
  <si>
    <t>0512102151</t>
  </si>
  <si>
    <t>Material impreso e información digital</t>
  </si>
  <si>
    <t>0512102161</t>
  </si>
  <si>
    <t>Material de limpieza</t>
  </si>
  <si>
    <t>0512102171</t>
  </si>
  <si>
    <t>Materiales y útiles de enseñanza</t>
  </si>
  <si>
    <t>0512202212</t>
  </si>
  <si>
    <t>Prod Alim p pers en instalac de depend y ent</t>
  </si>
  <si>
    <t>0512202231</t>
  </si>
  <si>
    <t>Utensilios para el servicio de alimentación</t>
  </si>
  <si>
    <t>0512402441</t>
  </si>
  <si>
    <t>Materiales de construcción de madera</t>
  </si>
  <si>
    <t>0512402461</t>
  </si>
  <si>
    <t>Material eléctrico y electrónico</t>
  </si>
  <si>
    <t>0512402471</t>
  </si>
  <si>
    <t>Estructuras y manufacturas</t>
  </si>
  <si>
    <t>0512402481</t>
  </si>
  <si>
    <t>Materiales complementarios</t>
  </si>
  <si>
    <t>0512402491</t>
  </si>
  <si>
    <t>Materiales diversos</t>
  </si>
  <si>
    <t>0512502522</t>
  </si>
  <si>
    <t>Plaguicidas y pesticidas</t>
  </si>
  <si>
    <t>0512502531</t>
  </si>
  <si>
    <t>Medicinas y productos farmacéuticos</t>
  </si>
  <si>
    <t>0512502541</t>
  </si>
  <si>
    <t>Materiales accesorios y suministros médicos</t>
  </si>
  <si>
    <t>0512602612</t>
  </si>
  <si>
    <t>Combus Lub y aditivos vehículos Serv Pub</t>
  </si>
  <si>
    <t>0512702711</t>
  </si>
  <si>
    <t>Vestuario y uniformes</t>
  </si>
  <si>
    <t>0512702741</t>
  </si>
  <si>
    <t>Productos textiles</t>
  </si>
  <si>
    <t>0512902911</t>
  </si>
  <si>
    <t>Herramientas menores</t>
  </si>
  <si>
    <t>0512902921</t>
  </si>
  <si>
    <t>Refacciones y accesorios menores de edificios</t>
  </si>
  <si>
    <t>0512902931</t>
  </si>
  <si>
    <t>Refacciones y accesorios menores de mobiliario</t>
  </si>
  <si>
    <t>0512902932</t>
  </si>
  <si>
    <t>Ref y Acces de Eq educacional y recreativo</t>
  </si>
  <si>
    <t>0512902941</t>
  </si>
  <si>
    <t>Ref y Acces men Eq cómputo y tecn de la Info</t>
  </si>
  <si>
    <t>0512902961</t>
  </si>
  <si>
    <t>Ref y Acces menores de Eq de transporte</t>
  </si>
  <si>
    <t>0512902991</t>
  </si>
  <si>
    <t>Ref y Acces menores otros bienes muebles</t>
  </si>
  <si>
    <t>0513103111</t>
  </si>
  <si>
    <t>Servicio de energía eléctrica</t>
  </si>
  <si>
    <t>0513103131</t>
  </si>
  <si>
    <t>Servicio de agua</t>
  </si>
  <si>
    <t>0513103141</t>
  </si>
  <si>
    <t>Servicio telefonía tradicional</t>
  </si>
  <si>
    <t>0513103152</t>
  </si>
  <si>
    <t>Radiolocalización</t>
  </si>
  <si>
    <t>0513103171</t>
  </si>
  <si>
    <t>Servicios de acceso de internet</t>
  </si>
  <si>
    <t>0513203291</t>
  </si>
  <si>
    <t>Otros Arrendamientos</t>
  </si>
  <si>
    <t>0513303391</t>
  </si>
  <si>
    <t>Serv profesionales científicos y tec integrales</t>
  </si>
  <si>
    <t>0513403411</t>
  </si>
  <si>
    <t>Servicios financieros y bancarios</t>
  </si>
  <si>
    <t>0513403451</t>
  </si>
  <si>
    <t>Seguro de bienes patrimoniales</t>
  </si>
  <si>
    <t>0513503551</t>
  </si>
  <si>
    <t>Mantto y conserv Veh terrestres aéreos mariti</t>
  </si>
  <si>
    <t>0513603612</t>
  </si>
  <si>
    <t>Impresión y elaborac public ofic y de informaci</t>
  </si>
  <si>
    <t>0513603613</t>
  </si>
  <si>
    <t>Espectáculos culturales</t>
  </si>
  <si>
    <t>0513703751</t>
  </si>
  <si>
    <t>Viáticos nac p Serv pub Desemp funciones ofic</t>
  </si>
  <si>
    <t>0513803821</t>
  </si>
  <si>
    <t>Gastos de orden social y cultural</t>
  </si>
  <si>
    <t>0513903921</t>
  </si>
  <si>
    <t>Otros impuestos y derechos</t>
  </si>
  <si>
    <t>0513903981</t>
  </si>
  <si>
    <t>Impuesto sobre nóminas</t>
  </si>
  <si>
    <t>0524104411</t>
  </si>
  <si>
    <t>Gastos relac con activ culturales deport y ayu</t>
  </si>
  <si>
    <t>0551505111</t>
  </si>
  <si>
    <t>0551505151</t>
  </si>
  <si>
    <t>0551505191</t>
  </si>
  <si>
    <t>0551505211</t>
  </si>
  <si>
    <t>0551505231</t>
  </si>
  <si>
    <t>0551505291</t>
  </si>
  <si>
    <t>0551505411</t>
  </si>
  <si>
    <t>0551505651</t>
  </si>
  <si>
    <t>0551505661</t>
  </si>
  <si>
    <t>0551505663</t>
  </si>
  <si>
    <t>0551505671</t>
  </si>
  <si>
    <t>0551505691</t>
  </si>
  <si>
    <t>0551705911</t>
  </si>
  <si>
    <t>Amort Software</t>
  </si>
  <si>
    <t>0551705971</t>
  </si>
  <si>
    <t>Amort Licencias informaticas e intelectuales</t>
  </si>
  <si>
    <t>0311000001</t>
  </si>
  <si>
    <t>Aportación al</t>
  </si>
  <si>
    <t>0321000001</t>
  </si>
  <si>
    <t>RESULT DEL EJERCICIO: AHORRO/DESAHORRO</t>
  </si>
  <si>
    <t>RESULTADO DEL EJERC (AHORRO/DESAHORRO)</t>
  </si>
  <si>
    <t>0322000001</t>
  </si>
  <si>
    <t>Remanentes de ejercicios 2009, 2008, 2007, ETC</t>
  </si>
  <si>
    <t>0322000002</t>
  </si>
  <si>
    <t>Remanentes de ejercicio 2010</t>
  </si>
  <si>
    <t>0322000003</t>
  </si>
  <si>
    <t>Remanentes de ejercicio 2011</t>
  </si>
  <si>
    <t>0322000011</t>
  </si>
  <si>
    <t>RESULTADO DEL EJERCICIO 2012</t>
  </si>
  <si>
    <t>0322000013</t>
  </si>
  <si>
    <t>RESULTADO DEL EJERCICIO 2013</t>
  </si>
  <si>
    <t>0322000014</t>
  </si>
  <si>
    <t>RESULTADO DEL EJERCICIO 2014</t>
  </si>
  <si>
    <t>0322000015</t>
  </si>
  <si>
    <t>RESULTADO DEL EJERCICIO 2015</t>
  </si>
  <si>
    <t>0322000016</t>
  </si>
  <si>
    <t>RESULTADO DEL EJERCICIO 2016</t>
  </si>
  <si>
    <t>0322000100</t>
  </si>
  <si>
    <t>Aplicación de remanente 2011</t>
  </si>
  <si>
    <t>0322000111</t>
  </si>
  <si>
    <t>Aplicación de remanentes</t>
  </si>
  <si>
    <t>0322000112</t>
  </si>
  <si>
    <t>Aplicación de remanente 2012</t>
  </si>
  <si>
    <t>0322000113</t>
  </si>
  <si>
    <t>Aplicación de remanente 2013 Municipal</t>
  </si>
  <si>
    <t>0322000114</t>
  </si>
  <si>
    <t>Aplicación de remanente 2013 propio</t>
  </si>
  <si>
    <t>0322000115</t>
  </si>
  <si>
    <t>Aplicación de remanente 2013 estatal</t>
  </si>
  <si>
    <t>0322000116</t>
  </si>
  <si>
    <t>Aplic REMANENTES MUNICIPALES 2014</t>
  </si>
  <si>
    <t>0322000117</t>
  </si>
  <si>
    <t>Apliic REMANENTES ESTATALES 2014</t>
  </si>
  <si>
    <t>0322000118</t>
  </si>
  <si>
    <t>APLICACION REMANENTE RECURSO MUNICIPAL 2015</t>
  </si>
  <si>
    <t>0322000301</t>
  </si>
  <si>
    <t>APLICACION REMANENTE CONVENIOS FEDERALES 2016</t>
  </si>
  <si>
    <t>0322000401</t>
  </si>
  <si>
    <t>APLICACION REMANENTE CONVENIOS ESTATALES 2015</t>
  </si>
  <si>
    <t>0322000402</t>
  </si>
  <si>
    <t>APLICACION REMANENTE CONVENIOS ESTATALES 2016</t>
  </si>
  <si>
    <t>0322000601</t>
  </si>
  <si>
    <t>APLICACION REMANENTE CONVENIOS MUNICIPALES 2016</t>
  </si>
  <si>
    <t>BANBAJIO 6433 15496433</t>
  </si>
  <si>
    <t>BANBAJIO 8355 15498355</t>
  </si>
  <si>
    <t>BANBAJIO 1837 18071837</t>
  </si>
  <si>
    <t>Administrador
T.A.E. Claudia Cíntora Santano</t>
  </si>
  <si>
    <t>Director General
Prof. José Ernesto Gerardo Díaz Romero</t>
  </si>
  <si>
    <t>____________________________________________________</t>
  </si>
  <si>
    <t>_____________________________</t>
  </si>
  <si>
    <r>
      <t xml:space="preserve">NOTAS A LOS ESTADOS FINANCIEROS DE ENERO A DICIEMBRE DE </t>
    </r>
    <r>
      <rPr>
        <b/>
        <sz val="8"/>
        <color indexed="10"/>
        <rFont val="Arial"/>
        <family val="2"/>
      </rPr>
      <t>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</si>
</sst>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6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9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87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4" fontId="2" fillId="0" borderId="0" xfId="3" applyNumberFormat="1" applyFont="1" applyFill="1" applyBorder="1" applyProtection="1">
      <protection locked="0"/>
    </xf>
    <xf numFmtId="0" fontId="26" fillId="0" borderId="0" xfId="3" applyFont="1" applyBorder="1" applyAlignment="1" applyProtection="1">
      <alignment horizontal="left" vertical="top" wrapText="1" indent="2"/>
      <protection locked="0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36">
    <cellStyle name="Euro" xfId="9"/>
    <cellStyle name="Millares 2" xfId="1"/>
    <cellStyle name="Millares 2 2" xfId="11"/>
    <cellStyle name="Millares 2 2 2" xfId="23"/>
    <cellStyle name="Millares 2 2 3" xfId="32"/>
    <cellStyle name="Millares 2 3" xfId="12"/>
    <cellStyle name="Millares 2 3 2" xfId="24"/>
    <cellStyle name="Millares 2 3 3" xfId="33"/>
    <cellStyle name="Millares 2 4" xfId="22"/>
    <cellStyle name="Millares 2 5" xfId="10"/>
    <cellStyle name="Millares 2 6" xfId="31"/>
    <cellStyle name="Millares 3" xfId="13"/>
    <cellStyle name="Millares 3 2" xfId="25"/>
    <cellStyle name="Millares 3 3" xfId="34"/>
    <cellStyle name="Moneda 2" xfId="14"/>
    <cellStyle name="Moneda 2 2" xfId="26"/>
    <cellStyle name="Moneda 2 3" xfId="35"/>
    <cellStyle name="Normal" xfId="0" builtinId="0"/>
    <cellStyle name="Normal 2" xfId="2"/>
    <cellStyle name="Normal 2 2" xfId="3"/>
    <cellStyle name="Normal 2 3" xfId="27"/>
    <cellStyle name="Normal 3" xfId="15"/>
    <cellStyle name="Normal 3 2" xfId="28"/>
    <cellStyle name="Normal 4" xfId="4"/>
    <cellStyle name="Normal 4 2" xfId="17"/>
    <cellStyle name="Normal 4 3" xfId="16"/>
    <cellStyle name="Normal 5" xfId="5"/>
    <cellStyle name="Normal 5 2" xfId="19"/>
    <cellStyle name="Normal 5 3" xfId="18"/>
    <cellStyle name="Normal 56" xfId="6"/>
    <cellStyle name="Normal 6" xfId="20"/>
    <cellStyle name="Normal 6 2" xfId="21"/>
    <cellStyle name="Normal 6 2 2" xfId="30"/>
    <cellStyle name="Normal 6 3" xfId="29"/>
    <cellStyle name="Normal 7" xfId="8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zoomScaleNormal="100" zoomScaleSheetLayoutView="100" workbookViewId="0">
      <pane ySplit="2" topLeftCell="A3" activePane="bottomLeft" state="frozen"/>
      <selection activeCell="A14" sqref="A14:B14"/>
      <selection pane="bottomLeft" activeCell="C44" sqref="A1:C44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27.28515625" style="2" customWidth="1"/>
    <col min="4" max="16384" width="12.85546875" style="2"/>
  </cols>
  <sheetData>
    <row r="1" spans="1:3" ht="35.1" customHeight="1" x14ac:dyDescent="0.2">
      <c r="A1" s="455" t="s">
        <v>133</v>
      </c>
      <c r="B1" s="456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3" x14ac:dyDescent="0.2">
      <c r="A33" s="67"/>
      <c r="B33" s="72"/>
    </row>
    <row r="34" spans="1:3" x14ac:dyDescent="0.2">
      <c r="A34" s="67"/>
      <c r="B34" s="71" t="s">
        <v>138</v>
      </c>
    </row>
    <row r="35" spans="1:3" x14ac:dyDescent="0.2">
      <c r="A35" s="67" t="s">
        <v>140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181" t="s">
        <v>236</v>
      </c>
      <c r="B39" s="182"/>
      <c r="C39" s="182"/>
    </row>
    <row r="40" spans="1:3" x14ac:dyDescent="0.2">
      <c r="A40" s="183"/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6"/>
      <c r="B42" s="184"/>
      <c r="C42" s="184"/>
    </row>
    <row r="43" spans="1:3" x14ac:dyDescent="0.2">
      <c r="A43" s="186"/>
      <c r="B43" s="184" t="s">
        <v>772</v>
      </c>
      <c r="C43" s="186" t="s">
        <v>773</v>
      </c>
    </row>
    <row r="44" spans="1:3" ht="50.25" customHeight="1" x14ac:dyDescent="0.2">
      <c r="A44" s="186"/>
      <c r="B44" s="454" t="s">
        <v>771</v>
      </c>
      <c r="C44" s="454" t="s">
        <v>770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1.5748031496062993" bottom="0.74803149606299213" header="0.31496062992125984" footer="0.31496062992125984"/>
  <pageSetup scale="85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7" t="s">
        <v>143</v>
      </c>
      <c r="B2" s="458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59" t="s">
        <v>158</v>
      </c>
      <c r="B6" s="469"/>
      <c r="C6" s="469"/>
      <c r="D6" s="470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G16" sqref="A1:G16"/>
    </sheetView>
  </sheetViews>
  <sheetFormatPr baseColWidth="10" defaultRowHeight="11.25" x14ac:dyDescent="0.2"/>
  <cols>
    <col min="1" max="1" width="20.7109375" style="89" customWidth="1"/>
    <col min="2" max="2" width="27.140625" style="89" customWidth="1"/>
    <col min="3" max="3" width="6.7109375" style="7" bestFit="1" customWidth="1"/>
    <col min="4" max="4" width="4.5703125" style="89" bestFit="1" customWidth="1"/>
    <col min="5" max="5" width="14.42578125" style="89" bestFit="1" customWidth="1"/>
    <col min="6" max="6" width="21.28515625" style="89" bestFit="1" customWidth="1"/>
    <col min="7" max="7" width="22.7109375" style="89" customWidth="1"/>
    <col min="8" max="16384" width="11.42578125" style="89"/>
  </cols>
  <sheetData>
    <row r="1" spans="1:7" s="257" customFormat="1" ht="11.25" customHeight="1" x14ac:dyDescent="0.25">
      <c r="A1" s="14" t="s">
        <v>43</v>
      </c>
      <c r="B1" s="14"/>
      <c r="C1" s="289"/>
      <c r="D1" s="14"/>
      <c r="E1" s="14"/>
      <c r="F1" s="14"/>
      <c r="G1" s="290"/>
    </row>
    <row r="2" spans="1:7" s="257" customFormat="1" ht="11.25" customHeight="1" x14ac:dyDescent="0.25">
      <c r="A2" s="14" t="s">
        <v>139</v>
      </c>
      <c r="B2" s="14"/>
      <c r="C2" s="289"/>
      <c r="D2" s="14"/>
      <c r="E2" s="14"/>
      <c r="F2" s="14"/>
      <c r="G2" s="14"/>
    </row>
    <row r="5" spans="1:7" ht="11.25" customHeight="1" x14ac:dyDescent="0.2">
      <c r="A5" s="216" t="s">
        <v>298</v>
      </c>
      <c r="B5" s="216"/>
      <c r="G5" s="190" t="s">
        <v>297</v>
      </c>
    </row>
    <row r="6" spans="1:7" x14ac:dyDescent="0.2">
      <c r="A6" s="287"/>
      <c r="B6" s="287"/>
      <c r="C6" s="288"/>
      <c r="D6" s="287"/>
      <c r="E6" s="287"/>
      <c r="F6" s="287"/>
      <c r="G6" s="287"/>
    </row>
    <row r="7" spans="1:7" ht="15" customHeight="1" x14ac:dyDescent="0.2">
      <c r="A7" s="227" t="s">
        <v>45</v>
      </c>
      <c r="B7" s="226" t="s">
        <v>46</v>
      </c>
      <c r="C7" s="224" t="s">
        <v>241</v>
      </c>
      <c r="D7" s="225" t="s">
        <v>240</v>
      </c>
      <c r="E7" s="225" t="s">
        <v>296</v>
      </c>
      <c r="F7" s="226" t="s">
        <v>295</v>
      </c>
      <c r="G7" s="226" t="s">
        <v>294</v>
      </c>
    </row>
    <row r="8" spans="1:7" x14ac:dyDescent="0.2">
      <c r="A8" s="284" t="s">
        <v>517</v>
      </c>
      <c r="B8" s="284" t="s">
        <v>517</v>
      </c>
      <c r="C8" s="221"/>
      <c r="D8" s="286"/>
      <c r="E8" s="285"/>
      <c r="F8" s="284"/>
      <c r="G8" s="284"/>
    </row>
    <row r="9" spans="1:7" x14ac:dyDescent="0.2">
      <c r="A9" s="284"/>
      <c r="B9" s="284"/>
      <c r="C9" s="221"/>
      <c r="D9" s="285"/>
      <c r="E9" s="285"/>
      <c r="F9" s="284"/>
      <c r="G9" s="284"/>
    </row>
    <row r="10" spans="1:7" x14ac:dyDescent="0.2">
      <c r="A10" s="284"/>
      <c r="B10" s="284"/>
      <c r="C10" s="221"/>
      <c r="D10" s="285"/>
      <c r="E10" s="285"/>
      <c r="F10" s="284"/>
      <c r="G10" s="284"/>
    </row>
    <row r="11" spans="1:7" x14ac:dyDescent="0.2">
      <c r="A11" s="284"/>
      <c r="B11" s="284"/>
      <c r="C11" s="221"/>
      <c r="D11" s="285"/>
      <c r="E11" s="285"/>
      <c r="F11" s="284"/>
      <c r="G11" s="284"/>
    </row>
    <row r="12" spans="1:7" x14ac:dyDescent="0.2">
      <c r="A12" s="284"/>
      <c r="B12" s="284"/>
      <c r="C12" s="221"/>
      <c r="D12" s="285"/>
      <c r="E12" s="285"/>
      <c r="F12" s="284"/>
      <c r="G12" s="284"/>
    </row>
    <row r="13" spans="1:7" x14ac:dyDescent="0.2">
      <c r="A13" s="284"/>
      <c r="B13" s="284"/>
      <c r="C13" s="221"/>
      <c r="D13" s="285"/>
      <c r="E13" s="285"/>
      <c r="F13" s="284"/>
      <c r="G13" s="284"/>
    </row>
    <row r="14" spans="1:7" x14ac:dyDescent="0.2">
      <c r="A14" s="284"/>
      <c r="B14" s="284"/>
      <c r="C14" s="221"/>
      <c r="D14" s="285"/>
      <c r="E14" s="285"/>
      <c r="F14" s="284"/>
      <c r="G14" s="284"/>
    </row>
    <row r="15" spans="1:7" x14ac:dyDescent="0.2">
      <c r="A15" s="284"/>
      <c r="B15" s="284"/>
      <c r="C15" s="221"/>
      <c r="D15" s="285"/>
      <c r="E15" s="285"/>
      <c r="F15" s="284"/>
      <c r="G15" s="284"/>
    </row>
    <row r="16" spans="1:7" x14ac:dyDescent="0.2">
      <c r="A16" s="62"/>
      <c r="B16" s="62" t="s">
        <v>293</v>
      </c>
      <c r="C16" s="243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0866141732283472" right="0.70866141732283472" top="1.7716535433070868" bottom="0.74803149606299213" header="0.31496062992125984" footer="0.31496062992125984"/>
  <pageSetup scale="7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57" t="s">
        <v>143</v>
      </c>
      <c r="B2" s="458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zoomScaleNormal="100" zoomScaleSheetLayoutView="100" workbookViewId="0">
      <selection activeCell="E16" sqref="A1:E16"/>
    </sheetView>
  </sheetViews>
  <sheetFormatPr baseColWidth="10" defaultRowHeight="11.25" x14ac:dyDescent="0.2"/>
  <cols>
    <col min="1" max="1" width="20.7109375" style="89" customWidth="1"/>
    <col min="2" max="2" width="24.140625" style="89" customWidth="1"/>
    <col min="3" max="3" width="6.7109375" style="7" bestFit="1" customWidth="1"/>
    <col min="4" max="4" width="4.5703125" style="89" bestFit="1" customWidth="1"/>
    <col min="5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8"/>
      <c r="D1" s="3"/>
      <c r="E1" s="5"/>
    </row>
    <row r="2" spans="1:5" x14ac:dyDescent="0.2">
      <c r="A2" s="3" t="s">
        <v>139</v>
      </c>
      <c r="B2" s="3"/>
      <c r="C2" s="248"/>
      <c r="D2" s="3"/>
      <c r="E2" s="3"/>
    </row>
    <row r="5" spans="1:5" ht="11.25" customHeight="1" x14ac:dyDescent="0.2">
      <c r="A5" s="216" t="s">
        <v>302</v>
      </c>
      <c r="B5" s="216"/>
      <c r="E5" s="190" t="s">
        <v>301</v>
      </c>
    </row>
    <row r="6" spans="1:5" x14ac:dyDescent="0.2">
      <c r="A6" s="287"/>
      <c r="B6" s="287"/>
      <c r="C6" s="288"/>
      <c r="D6" s="287"/>
      <c r="E6" s="287"/>
    </row>
    <row r="7" spans="1:5" ht="15" customHeight="1" x14ac:dyDescent="0.2">
      <c r="A7" s="227" t="s">
        <v>45</v>
      </c>
      <c r="B7" s="226" t="s">
        <v>46</v>
      </c>
      <c r="C7" s="224" t="s">
        <v>241</v>
      </c>
      <c r="D7" s="225" t="s">
        <v>240</v>
      </c>
      <c r="E7" s="226" t="s">
        <v>300</v>
      </c>
    </row>
    <row r="8" spans="1:5" ht="11.25" customHeight="1" x14ac:dyDescent="0.2">
      <c r="A8" s="286" t="s">
        <v>517</v>
      </c>
      <c r="B8" s="286" t="s">
        <v>517</v>
      </c>
      <c r="C8" s="253"/>
      <c r="D8" s="286"/>
      <c r="E8" s="286"/>
    </row>
    <row r="9" spans="1:5" ht="11.25" customHeight="1" x14ac:dyDescent="0.2">
      <c r="A9" s="286"/>
      <c r="B9" s="286"/>
      <c r="C9" s="253"/>
      <c r="D9" s="286"/>
      <c r="E9" s="286"/>
    </row>
    <row r="10" spans="1:5" ht="11.25" customHeight="1" x14ac:dyDescent="0.2">
      <c r="A10" s="286"/>
      <c r="B10" s="286"/>
      <c r="C10" s="253"/>
      <c r="D10" s="286"/>
      <c r="E10" s="286"/>
    </row>
    <row r="11" spans="1:5" ht="11.25" customHeight="1" x14ac:dyDescent="0.2">
      <c r="A11" s="286"/>
      <c r="B11" s="286"/>
      <c r="C11" s="253"/>
      <c r="D11" s="286"/>
      <c r="E11" s="286"/>
    </row>
    <row r="12" spans="1:5" ht="11.25" customHeight="1" x14ac:dyDescent="0.2">
      <c r="A12" s="286"/>
      <c r="B12" s="286"/>
      <c r="C12" s="253"/>
      <c r="D12" s="286"/>
      <c r="E12" s="286"/>
    </row>
    <row r="13" spans="1:5" ht="11.25" customHeight="1" x14ac:dyDescent="0.2">
      <c r="A13" s="286"/>
      <c r="B13" s="286"/>
      <c r="C13" s="253"/>
      <c r="D13" s="286"/>
      <c r="E13" s="286"/>
    </row>
    <row r="14" spans="1:5" ht="11.25" customHeight="1" x14ac:dyDescent="0.2">
      <c r="A14" s="286"/>
      <c r="B14" s="286"/>
      <c r="C14" s="253"/>
      <c r="D14" s="286"/>
      <c r="E14" s="286"/>
    </row>
    <row r="15" spans="1:5" x14ac:dyDescent="0.2">
      <c r="A15" s="286"/>
      <c r="B15" s="286"/>
      <c r="C15" s="253"/>
      <c r="D15" s="286"/>
      <c r="E15" s="286"/>
    </row>
    <row r="16" spans="1:5" x14ac:dyDescent="0.2">
      <c r="A16" s="252"/>
      <c r="B16" s="252" t="s">
        <v>299</v>
      </c>
      <c r="C16" s="251">
        <f>SUM(C8:C15)</f>
        <v>0</v>
      </c>
      <c r="D16" s="252"/>
      <c r="E16" s="252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0866141732283472" right="0.70866141732283472" top="1.7716535433070868" bottom="0.74803149606299213" header="0.31496062992125984" footer="0.31496062992125984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57" t="s">
        <v>143</v>
      </c>
      <c r="B2" s="458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topLeftCell="A64" zoomScaleNormal="100" zoomScaleSheetLayoutView="100" workbookViewId="0">
      <selection activeCell="H85" sqref="A1:H85"/>
    </sheetView>
  </sheetViews>
  <sheetFormatPr baseColWidth="10" defaultRowHeight="11.25" x14ac:dyDescent="0.2"/>
  <cols>
    <col min="1" max="1" width="20.7109375" style="89" customWidth="1"/>
    <col min="2" max="2" width="35" style="89" bestFit="1" customWidth="1"/>
    <col min="3" max="3" width="12.28515625" style="7" bestFit="1" customWidth="1"/>
    <col min="4" max="4" width="11.140625" style="7" bestFit="1" customWidth="1"/>
    <col min="5" max="5" width="9.28515625" style="7" bestFit="1" customWidth="1"/>
    <col min="6" max="6" width="14.140625" style="89" bestFit="1" customWidth="1"/>
    <col min="7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8"/>
      <c r="D1" s="248"/>
      <c r="E1" s="248"/>
      <c r="F1" s="5"/>
    </row>
    <row r="2" spans="1:6" x14ac:dyDescent="0.2">
      <c r="A2" s="3" t="s">
        <v>139</v>
      </c>
      <c r="B2" s="3"/>
      <c r="C2" s="248"/>
      <c r="D2" s="248"/>
      <c r="E2" s="248"/>
      <c r="F2" s="240"/>
    </row>
    <row r="3" spans="1:6" x14ac:dyDescent="0.2">
      <c r="F3" s="240"/>
    </row>
    <row r="4" spans="1:6" x14ac:dyDescent="0.2">
      <c r="F4" s="240"/>
    </row>
    <row r="5" spans="1:6" ht="11.25" customHeight="1" x14ac:dyDescent="0.2">
      <c r="A5" s="216" t="s">
        <v>318</v>
      </c>
      <c r="B5" s="216"/>
      <c r="C5" s="293"/>
      <c r="D5" s="293"/>
      <c r="E5" s="293"/>
      <c r="F5" s="269" t="s">
        <v>307</v>
      </c>
    </row>
    <row r="6" spans="1:6" x14ac:dyDescent="0.2">
      <c r="A6" s="296"/>
      <c r="B6" s="296"/>
      <c r="C6" s="293"/>
      <c r="D6" s="295"/>
      <c r="E6" s="295"/>
      <c r="F6" s="294"/>
    </row>
    <row r="7" spans="1:6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  <c r="F7" s="291" t="s">
        <v>306</v>
      </c>
    </row>
    <row r="8" spans="1:6" x14ac:dyDescent="0.2">
      <c r="A8" s="222" t="s">
        <v>517</v>
      </c>
      <c r="B8" s="222" t="s">
        <v>517</v>
      </c>
      <c r="C8" s="221"/>
      <c r="D8" s="221"/>
      <c r="E8" s="221"/>
      <c r="F8" s="221"/>
    </row>
    <row r="9" spans="1:6" x14ac:dyDescent="0.2">
      <c r="A9" s="222"/>
      <c r="B9" s="222"/>
      <c r="C9" s="221"/>
      <c r="D9" s="221"/>
      <c r="E9" s="221"/>
      <c r="F9" s="221"/>
    </row>
    <row r="10" spans="1:6" x14ac:dyDescent="0.2">
      <c r="A10" s="222"/>
      <c r="B10" s="222"/>
      <c r="C10" s="221"/>
      <c r="D10" s="221"/>
      <c r="E10" s="221"/>
      <c r="F10" s="221"/>
    </row>
    <row r="11" spans="1:6" x14ac:dyDescent="0.2">
      <c r="A11" s="222"/>
      <c r="B11" s="222"/>
      <c r="C11" s="221"/>
      <c r="D11" s="221"/>
      <c r="E11" s="221"/>
      <c r="F11" s="221"/>
    </row>
    <row r="12" spans="1:6" x14ac:dyDescent="0.2">
      <c r="A12" s="222"/>
      <c r="B12" s="222"/>
      <c r="C12" s="221"/>
      <c r="D12" s="221"/>
      <c r="E12" s="221"/>
      <c r="F12" s="221"/>
    </row>
    <row r="13" spans="1:6" x14ac:dyDescent="0.2">
      <c r="A13" s="222"/>
      <c r="B13" s="222"/>
      <c r="C13" s="221"/>
      <c r="D13" s="221"/>
      <c r="E13" s="221"/>
      <c r="F13" s="221"/>
    </row>
    <row r="14" spans="1:6" x14ac:dyDescent="0.2">
      <c r="A14" s="222"/>
      <c r="B14" s="222"/>
      <c r="C14" s="221"/>
      <c r="D14" s="221"/>
      <c r="E14" s="221"/>
      <c r="F14" s="221"/>
    </row>
    <row r="15" spans="1:6" x14ac:dyDescent="0.2">
      <c r="A15" s="222"/>
      <c r="B15" s="222"/>
      <c r="C15" s="221"/>
      <c r="D15" s="221"/>
      <c r="E15" s="221"/>
      <c r="F15" s="221"/>
    </row>
    <row r="16" spans="1:6" x14ac:dyDescent="0.2">
      <c r="A16" s="62"/>
      <c r="B16" s="62" t="s">
        <v>317</v>
      </c>
      <c r="C16" s="243">
        <f>SUM(C8:C15)</f>
        <v>0</v>
      </c>
      <c r="D16" s="243">
        <f>SUM(D8:D15)</f>
        <v>0</v>
      </c>
      <c r="E16" s="243">
        <f>SUM(E8:E15)</f>
        <v>0</v>
      </c>
      <c r="F16" s="243"/>
    </row>
    <row r="17" spans="1:6" x14ac:dyDescent="0.2">
      <c r="A17" s="60"/>
      <c r="B17" s="60"/>
      <c r="C17" s="230"/>
      <c r="D17" s="230"/>
      <c r="E17" s="230"/>
      <c r="F17" s="60"/>
    </row>
    <row r="18" spans="1:6" x14ac:dyDescent="0.2">
      <c r="A18" s="60"/>
      <c r="B18" s="60"/>
      <c r="C18" s="230"/>
      <c r="D18" s="230"/>
      <c r="E18" s="230"/>
      <c r="F18" s="60"/>
    </row>
    <row r="19" spans="1:6" ht="11.25" customHeight="1" x14ac:dyDescent="0.2">
      <c r="A19" s="216" t="s">
        <v>316</v>
      </c>
      <c r="B19" s="60"/>
      <c r="C19" s="293"/>
      <c r="D19" s="293"/>
      <c r="E19" s="293"/>
      <c r="F19" s="269" t="s">
        <v>307</v>
      </c>
    </row>
    <row r="20" spans="1:6" ht="12.75" customHeight="1" x14ac:dyDescent="0.2">
      <c r="A20" s="280"/>
      <c r="B20" s="280"/>
      <c r="C20" s="228"/>
    </row>
    <row r="21" spans="1:6" ht="15" customHeight="1" x14ac:dyDescent="0.2">
      <c r="A21" s="227" t="s">
        <v>45</v>
      </c>
      <c r="B21" s="226" t="s">
        <v>46</v>
      </c>
      <c r="C21" s="292" t="s">
        <v>47</v>
      </c>
      <c r="D21" s="292" t="s">
        <v>48</v>
      </c>
      <c r="E21" s="292" t="s">
        <v>49</v>
      </c>
      <c r="F21" s="291" t="s">
        <v>306</v>
      </c>
    </row>
    <row r="22" spans="1:6" x14ac:dyDescent="0.2">
      <c r="A22" s="222" t="s">
        <v>536</v>
      </c>
      <c r="B22" s="263" t="s">
        <v>537</v>
      </c>
      <c r="C22" s="264">
        <v>569939.76</v>
      </c>
      <c r="D22" s="264">
        <v>628449.02</v>
      </c>
      <c r="E22" s="264">
        <v>58509.26</v>
      </c>
      <c r="F22" s="263"/>
    </row>
    <row r="23" spans="1:6" x14ac:dyDescent="0.2">
      <c r="A23" s="222" t="s">
        <v>538</v>
      </c>
      <c r="B23" s="263" t="s">
        <v>539</v>
      </c>
      <c r="C23" s="264">
        <v>203973.09</v>
      </c>
      <c r="D23" s="264">
        <v>214913.09</v>
      </c>
      <c r="E23" s="264">
        <v>10940</v>
      </c>
      <c r="F23" s="263"/>
    </row>
    <row r="24" spans="1:6" x14ac:dyDescent="0.2">
      <c r="A24" s="222" t="s">
        <v>540</v>
      </c>
      <c r="B24" s="263" t="s">
        <v>541</v>
      </c>
      <c r="C24" s="264">
        <v>0</v>
      </c>
      <c r="D24" s="264">
        <v>2999</v>
      </c>
      <c r="E24" s="264">
        <v>2999</v>
      </c>
      <c r="F24" s="263"/>
    </row>
    <row r="25" spans="1:6" x14ac:dyDescent="0.2">
      <c r="A25" s="222" t="s">
        <v>542</v>
      </c>
      <c r="B25" s="263" t="s">
        <v>543</v>
      </c>
      <c r="C25" s="264">
        <v>293388.03000000003</v>
      </c>
      <c r="D25" s="264">
        <v>293388.03000000003</v>
      </c>
      <c r="E25" s="264">
        <v>0</v>
      </c>
      <c r="F25" s="263"/>
    </row>
    <row r="26" spans="1:6" x14ac:dyDescent="0.2">
      <c r="A26" s="222" t="s">
        <v>544</v>
      </c>
      <c r="B26" s="263" t="s">
        <v>545</v>
      </c>
      <c r="C26" s="264">
        <v>11129</v>
      </c>
      <c r="D26" s="264">
        <v>11129</v>
      </c>
      <c r="E26" s="264">
        <v>0</v>
      </c>
      <c r="F26" s="263"/>
    </row>
    <row r="27" spans="1:6" x14ac:dyDescent="0.2">
      <c r="A27" s="222" t="s">
        <v>546</v>
      </c>
      <c r="B27" s="263" t="s">
        <v>547</v>
      </c>
      <c r="C27" s="264">
        <v>318733.74</v>
      </c>
      <c r="D27" s="264">
        <v>326254.56</v>
      </c>
      <c r="E27" s="264">
        <v>7520.82</v>
      </c>
      <c r="F27" s="263"/>
    </row>
    <row r="28" spans="1:6" x14ac:dyDescent="0.2">
      <c r="A28" s="222" t="s">
        <v>548</v>
      </c>
      <c r="B28" s="263" t="s">
        <v>549</v>
      </c>
      <c r="C28" s="264">
        <v>335500</v>
      </c>
      <c r="D28" s="264">
        <v>622346</v>
      </c>
      <c r="E28" s="264">
        <v>286846</v>
      </c>
      <c r="F28" s="263"/>
    </row>
    <row r="29" spans="1:6" x14ac:dyDescent="0.2">
      <c r="A29" s="222" t="s">
        <v>550</v>
      </c>
      <c r="B29" s="263" t="s">
        <v>551</v>
      </c>
      <c r="C29" s="264">
        <v>8414.5400000000009</v>
      </c>
      <c r="D29" s="264">
        <v>8414.5400000000009</v>
      </c>
      <c r="E29" s="264">
        <v>0</v>
      </c>
      <c r="F29" s="263"/>
    </row>
    <row r="30" spans="1:6" x14ac:dyDescent="0.2">
      <c r="A30" s="222" t="s">
        <v>552</v>
      </c>
      <c r="B30" s="263" t="s">
        <v>553</v>
      </c>
      <c r="C30" s="264">
        <v>14420.01</v>
      </c>
      <c r="D30" s="264">
        <v>14420.01</v>
      </c>
      <c r="E30" s="264">
        <v>0</v>
      </c>
      <c r="F30" s="263"/>
    </row>
    <row r="31" spans="1:6" x14ac:dyDescent="0.2">
      <c r="A31" s="222" t="s">
        <v>554</v>
      </c>
      <c r="B31" s="263" t="s">
        <v>555</v>
      </c>
      <c r="C31" s="264">
        <v>6000</v>
      </c>
      <c r="D31" s="264">
        <v>6000</v>
      </c>
      <c r="E31" s="264">
        <v>0</v>
      </c>
      <c r="F31" s="263"/>
    </row>
    <row r="32" spans="1:6" x14ac:dyDescent="0.2">
      <c r="A32" s="222" t="s">
        <v>556</v>
      </c>
      <c r="B32" s="263" t="s">
        <v>557</v>
      </c>
      <c r="C32" s="264">
        <v>16746.82</v>
      </c>
      <c r="D32" s="264">
        <v>19541.810000000001</v>
      </c>
      <c r="E32" s="264">
        <v>2794.99</v>
      </c>
      <c r="F32" s="263"/>
    </row>
    <row r="33" spans="1:8" x14ac:dyDescent="0.2">
      <c r="A33" s="222" t="s">
        <v>558</v>
      </c>
      <c r="B33" s="263" t="s">
        <v>559</v>
      </c>
      <c r="C33" s="264">
        <v>3400</v>
      </c>
      <c r="D33" s="264">
        <v>3400</v>
      </c>
      <c r="E33" s="264">
        <v>0</v>
      </c>
      <c r="F33" s="263"/>
    </row>
    <row r="34" spans="1:8" x14ac:dyDescent="0.2">
      <c r="A34" s="222" t="s">
        <v>516</v>
      </c>
      <c r="B34" s="263"/>
      <c r="C34" s="264"/>
      <c r="D34" s="264"/>
      <c r="E34" s="264"/>
      <c r="F34" s="263"/>
    </row>
    <row r="35" spans="1:8" x14ac:dyDescent="0.2">
      <c r="A35" s="222"/>
      <c r="B35" s="263"/>
      <c r="C35" s="264"/>
      <c r="D35" s="264"/>
      <c r="E35" s="264"/>
      <c r="F35" s="263"/>
    </row>
    <row r="36" spans="1:8" x14ac:dyDescent="0.2">
      <c r="A36" s="62"/>
      <c r="B36" s="62" t="s">
        <v>315</v>
      </c>
      <c r="C36" s="243">
        <f>SUM(C22:C35)</f>
        <v>1781644.99</v>
      </c>
      <c r="D36" s="243">
        <f>SUM(D22:D35)</f>
        <v>2151255.06</v>
      </c>
      <c r="E36" s="243">
        <f>SUM(E22:E35)</f>
        <v>369610.07</v>
      </c>
      <c r="F36" s="243"/>
    </row>
    <row r="37" spans="1:8" s="8" customFormat="1" x14ac:dyDescent="0.2">
      <c r="A37" s="59"/>
      <c r="B37" s="59"/>
      <c r="C37" s="11"/>
      <c r="D37" s="11"/>
      <c r="E37" s="11"/>
      <c r="F37" s="11"/>
    </row>
    <row r="38" spans="1:8" s="8" customFormat="1" x14ac:dyDescent="0.2">
      <c r="A38" s="59"/>
      <c r="B38" s="59"/>
      <c r="C38" s="11"/>
      <c r="D38" s="11"/>
      <c r="E38" s="11"/>
      <c r="F38" s="11"/>
    </row>
    <row r="39" spans="1:8" s="8" customFormat="1" ht="11.25" customHeight="1" x14ac:dyDescent="0.2">
      <c r="A39" s="216" t="s">
        <v>314</v>
      </c>
      <c r="B39" s="216"/>
      <c r="C39" s="293"/>
      <c r="D39" s="293"/>
      <c r="E39" s="293"/>
      <c r="G39" s="269" t="s">
        <v>307</v>
      </c>
    </row>
    <row r="40" spans="1:8" s="8" customFormat="1" x14ac:dyDescent="0.2">
      <c r="A40" s="280"/>
      <c r="B40" s="280"/>
      <c r="C40" s="228"/>
      <c r="D40" s="7"/>
      <c r="E40" s="7"/>
      <c r="F40" s="89"/>
    </row>
    <row r="41" spans="1:8" s="8" customFormat="1" ht="27.95" customHeight="1" x14ac:dyDescent="0.2">
      <c r="A41" s="227" t="s">
        <v>45</v>
      </c>
      <c r="B41" s="226" t="s">
        <v>46</v>
      </c>
      <c r="C41" s="292" t="s">
        <v>47</v>
      </c>
      <c r="D41" s="292" t="s">
        <v>48</v>
      </c>
      <c r="E41" s="292" t="s">
        <v>49</v>
      </c>
      <c r="F41" s="291" t="s">
        <v>306</v>
      </c>
      <c r="G41" s="291" t="s">
        <v>305</v>
      </c>
      <c r="H41" s="291" t="s">
        <v>304</v>
      </c>
    </row>
    <row r="42" spans="1:8" s="8" customFormat="1" x14ac:dyDescent="0.2">
      <c r="A42" s="222" t="s">
        <v>517</v>
      </c>
      <c r="B42" s="263" t="s">
        <v>517</v>
      </c>
      <c r="C42" s="221"/>
      <c r="D42" s="264"/>
      <c r="E42" s="264"/>
      <c r="F42" s="263"/>
      <c r="G42" s="263"/>
      <c r="H42" s="263"/>
    </row>
    <row r="43" spans="1:8" s="8" customFormat="1" x14ac:dyDescent="0.2">
      <c r="A43" s="222"/>
      <c r="B43" s="263"/>
      <c r="C43" s="221"/>
      <c r="D43" s="264"/>
      <c r="E43" s="264"/>
      <c r="F43" s="263"/>
      <c r="G43" s="263"/>
      <c r="H43" s="263"/>
    </row>
    <row r="44" spans="1:8" s="8" customFormat="1" x14ac:dyDescent="0.2">
      <c r="A44" s="222"/>
      <c r="B44" s="263"/>
      <c r="C44" s="221"/>
      <c r="D44" s="264"/>
      <c r="E44" s="264"/>
      <c r="F44" s="263"/>
      <c r="G44" s="263"/>
      <c r="H44" s="263"/>
    </row>
    <row r="45" spans="1:8" s="8" customFormat="1" x14ac:dyDescent="0.2">
      <c r="A45" s="222"/>
      <c r="B45" s="263"/>
      <c r="C45" s="221"/>
      <c r="D45" s="264"/>
      <c r="E45" s="264"/>
      <c r="F45" s="263"/>
      <c r="G45" s="263"/>
      <c r="H45" s="263"/>
    </row>
    <row r="46" spans="1:8" s="8" customFormat="1" x14ac:dyDescent="0.2">
      <c r="A46" s="62"/>
      <c r="B46" s="62" t="s">
        <v>313</v>
      </c>
      <c r="C46" s="243">
        <f>SUM(C42:C45)</f>
        <v>0</v>
      </c>
      <c r="D46" s="243">
        <f>SUM(D42:D45)</f>
        <v>0</v>
      </c>
      <c r="E46" s="243">
        <f>SUM(E42:E45)</f>
        <v>0</v>
      </c>
      <c r="F46" s="243"/>
      <c r="G46" s="243"/>
      <c r="H46" s="243"/>
    </row>
    <row r="47" spans="1:8" s="8" customFormat="1" x14ac:dyDescent="0.2">
      <c r="A47" s="15"/>
      <c r="B47" s="15"/>
      <c r="C47" s="16"/>
      <c r="D47" s="16"/>
      <c r="E47" s="16"/>
      <c r="F47" s="11"/>
    </row>
    <row r="49" spans="1:8" x14ac:dyDescent="0.2">
      <c r="A49" s="216" t="s">
        <v>312</v>
      </c>
      <c r="B49" s="216"/>
      <c r="C49" s="293"/>
      <c r="D49" s="293"/>
      <c r="E49" s="293"/>
      <c r="G49" s="269" t="s">
        <v>307</v>
      </c>
    </row>
    <row r="50" spans="1:8" x14ac:dyDescent="0.2">
      <c r="A50" s="280"/>
      <c r="B50" s="280"/>
      <c r="C50" s="228"/>
      <c r="H50" s="7"/>
    </row>
    <row r="51" spans="1:8" ht="27.95" customHeight="1" x14ac:dyDescent="0.2">
      <c r="A51" s="227" t="s">
        <v>45</v>
      </c>
      <c r="B51" s="226" t="s">
        <v>46</v>
      </c>
      <c r="C51" s="292" t="s">
        <v>47</v>
      </c>
      <c r="D51" s="292" t="s">
        <v>48</v>
      </c>
      <c r="E51" s="292" t="s">
        <v>49</v>
      </c>
      <c r="F51" s="291" t="s">
        <v>306</v>
      </c>
      <c r="G51" s="291" t="s">
        <v>305</v>
      </c>
      <c r="H51" s="291" t="s">
        <v>304</v>
      </c>
    </row>
    <row r="52" spans="1:8" x14ac:dyDescent="0.2">
      <c r="A52" s="222" t="s">
        <v>517</v>
      </c>
      <c r="B52" s="263" t="s">
        <v>517</v>
      </c>
      <c r="C52" s="221"/>
      <c r="D52" s="264"/>
      <c r="E52" s="264"/>
      <c r="F52" s="263"/>
      <c r="G52" s="263"/>
      <c r="H52" s="263"/>
    </row>
    <row r="53" spans="1:8" x14ac:dyDescent="0.2">
      <c r="A53" s="222"/>
      <c r="B53" s="263"/>
      <c r="C53" s="221"/>
      <c r="D53" s="264"/>
      <c r="E53" s="264"/>
      <c r="F53" s="263"/>
      <c r="G53" s="263"/>
      <c r="H53" s="263"/>
    </row>
    <row r="54" spans="1:8" x14ac:dyDescent="0.2">
      <c r="A54" s="222"/>
      <c r="B54" s="263"/>
      <c r="C54" s="221"/>
      <c r="D54" s="264"/>
      <c r="E54" s="264"/>
      <c r="F54" s="263"/>
      <c r="G54" s="263"/>
      <c r="H54" s="263"/>
    </row>
    <row r="55" spans="1:8" x14ac:dyDescent="0.2">
      <c r="A55" s="222"/>
      <c r="B55" s="263"/>
      <c r="C55" s="221"/>
      <c r="D55" s="264"/>
      <c r="E55" s="264"/>
      <c r="F55" s="263"/>
      <c r="G55" s="263"/>
      <c r="H55" s="263"/>
    </row>
    <row r="56" spans="1:8" x14ac:dyDescent="0.2">
      <c r="A56" s="62"/>
      <c r="B56" s="62" t="s">
        <v>311</v>
      </c>
      <c r="C56" s="243">
        <f>SUM(C52:C55)</f>
        <v>0</v>
      </c>
      <c r="D56" s="243">
        <f>SUM(D52:D55)</f>
        <v>0</v>
      </c>
      <c r="E56" s="243">
        <f>SUM(E52:E55)</f>
        <v>0</v>
      </c>
      <c r="F56" s="243"/>
      <c r="G56" s="243"/>
      <c r="H56" s="243"/>
    </row>
    <row r="59" spans="1:8" x14ac:dyDescent="0.2">
      <c r="A59" s="216" t="s">
        <v>310</v>
      </c>
      <c r="B59" s="216"/>
      <c r="C59" s="293"/>
      <c r="D59" s="293"/>
      <c r="E59" s="293"/>
      <c r="G59" s="269" t="s">
        <v>307</v>
      </c>
    </row>
    <row r="60" spans="1:8" x14ac:dyDescent="0.2">
      <c r="A60" s="280"/>
      <c r="B60" s="280"/>
      <c r="C60" s="228"/>
    </row>
    <row r="61" spans="1:8" ht="27.95" customHeight="1" x14ac:dyDescent="0.2">
      <c r="A61" s="227" t="s">
        <v>45</v>
      </c>
      <c r="B61" s="226" t="s">
        <v>46</v>
      </c>
      <c r="C61" s="292" t="s">
        <v>47</v>
      </c>
      <c r="D61" s="292" t="s">
        <v>48</v>
      </c>
      <c r="E61" s="292" t="s">
        <v>49</v>
      </c>
      <c r="F61" s="291" t="s">
        <v>306</v>
      </c>
      <c r="G61" s="291" t="s">
        <v>305</v>
      </c>
      <c r="H61" s="291" t="s">
        <v>304</v>
      </c>
    </row>
    <row r="62" spans="1:8" x14ac:dyDescent="0.2">
      <c r="A62" s="222" t="s">
        <v>560</v>
      </c>
      <c r="B62" s="263" t="s">
        <v>537</v>
      </c>
      <c r="C62" s="221">
        <v>-107510.18</v>
      </c>
      <c r="D62" s="264">
        <v>-167178.85</v>
      </c>
      <c r="E62" s="264">
        <v>-59668.67</v>
      </c>
      <c r="F62" s="263"/>
      <c r="G62" s="263"/>
      <c r="H62" s="263"/>
    </row>
    <row r="63" spans="1:8" x14ac:dyDescent="0.2">
      <c r="A63" s="222" t="s">
        <v>561</v>
      </c>
      <c r="B63" s="263" t="s">
        <v>539</v>
      </c>
      <c r="C63" s="221">
        <v>-96812.6</v>
      </c>
      <c r="D63" s="264">
        <v>-155916.34</v>
      </c>
      <c r="E63" s="264">
        <v>-59103.74</v>
      </c>
      <c r="F63" s="263"/>
      <c r="G63" s="263"/>
      <c r="H63" s="263"/>
    </row>
    <row r="64" spans="1:8" x14ac:dyDescent="0.2">
      <c r="A64" s="222" t="s">
        <v>562</v>
      </c>
      <c r="B64" s="263" t="s">
        <v>541</v>
      </c>
      <c r="C64" s="221">
        <v>0</v>
      </c>
      <c r="D64" s="264">
        <v>-24.99</v>
      </c>
      <c r="E64" s="264">
        <v>-24.99</v>
      </c>
      <c r="F64" s="263"/>
      <c r="G64" s="263"/>
      <c r="H64" s="263"/>
    </row>
    <row r="65" spans="1:8" x14ac:dyDescent="0.2">
      <c r="A65" s="222" t="s">
        <v>563</v>
      </c>
      <c r="B65" s="263" t="s">
        <v>543</v>
      </c>
      <c r="C65" s="221">
        <v>-47883.45</v>
      </c>
      <c r="D65" s="264">
        <v>-77222.25</v>
      </c>
      <c r="E65" s="264">
        <v>-29338.799999999999</v>
      </c>
      <c r="F65" s="263"/>
      <c r="G65" s="263"/>
      <c r="H65" s="263"/>
    </row>
    <row r="66" spans="1:8" x14ac:dyDescent="0.2">
      <c r="A66" s="222" t="s">
        <v>564</v>
      </c>
      <c r="B66" s="263" t="s">
        <v>545</v>
      </c>
      <c r="C66" s="221">
        <v>-3085.6</v>
      </c>
      <c r="D66" s="264">
        <v>-4198.5</v>
      </c>
      <c r="E66" s="264">
        <v>-1112.9000000000001</v>
      </c>
      <c r="F66" s="263"/>
      <c r="G66" s="263"/>
      <c r="H66" s="263"/>
    </row>
    <row r="67" spans="1:8" x14ac:dyDescent="0.2">
      <c r="A67" s="222" t="s">
        <v>565</v>
      </c>
      <c r="B67" s="263" t="s">
        <v>547</v>
      </c>
      <c r="C67" s="221">
        <v>-62072.66</v>
      </c>
      <c r="D67" s="264">
        <v>-94008.71</v>
      </c>
      <c r="E67" s="264">
        <v>-31936.05</v>
      </c>
      <c r="F67" s="263"/>
      <c r="G67" s="263"/>
      <c r="H67" s="263"/>
    </row>
    <row r="68" spans="1:8" x14ac:dyDescent="0.2">
      <c r="A68" s="222" t="s">
        <v>566</v>
      </c>
      <c r="B68" s="263" t="s">
        <v>549</v>
      </c>
      <c r="C68" s="221">
        <v>-111833.33</v>
      </c>
      <c r="D68" s="264">
        <v>-225588.12</v>
      </c>
      <c r="E68" s="264">
        <v>-113754.79</v>
      </c>
      <c r="F68" s="263"/>
      <c r="G68" s="263"/>
      <c r="H68" s="263"/>
    </row>
    <row r="69" spans="1:8" x14ac:dyDescent="0.2">
      <c r="A69" s="222" t="s">
        <v>567</v>
      </c>
      <c r="B69" s="263" t="s">
        <v>551</v>
      </c>
      <c r="C69" s="221">
        <v>-1081</v>
      </c>
      <c r="D69" s="264">
        <v>-1922.45</v>
      </c>
      <c r="E69" s="264">
        <v>-841.45</v>
      </c>
      <c r="F69" s="263"/>
      <c r="G69" s="263"/>
      <c r="H69" s="263"/>
    </row>
    <row r="70" spans="1:8" x14ac:dyDescent="0.2">
      <c r="A70" s="222" t="s">
        <v>568</v>
      </c>
      <c r="B70" s="263" t="s">
        <v>553</v>
      </c>
      <c r="C70" s="221">
        <v>-1906</v>
      </c>
      <c r="D70" s="264">
        <v>-3348</v>
      </c>
      <c r="E70" s="264">
        <v>-1442</v>
      </c>
      <c r="F70" s="263"/>
      <c r="G70" s="263"/>
      <c r="H70" s="263"/>
    </row>
    <row r="71" spans="1:8" x14ac:dyDescent="0.2">
      <c r="A71" s="222" t="s">
        <v>569</v>
      </c>
      <c r="B71" s="263" t="s">
        <v>555</v>
      </c>
      <c r="C71" s="221">
        <v>-1350</v>
      </c>
      <c r="D71" s="264">
        <v>-1950</v>
      </c>
      <c r="E71" s="264">
        <v>-600</v>
      </c>
      <c r="F71" s="263"/>
      <c r="G71" s="263"/>
      <c r="H71" s="263"/>
    </row>
    <row r="72" spans="1:8" x14ac:dyDescent="0.2">
      <c r="A72" s="222" t="s">
        <v>570</v>
      </c>
      <c r="B72" s="263" t="s">
        <v>557</v>
      </c>
      <c r="C72" s="221">
        <v>-7607.55</v>
      </c>
      <c r="D72" s="264">
        <v>-13600.4</v>
      </c>
      <c r="E72" s="264">
        <v>-5992.85</v>
      </c>
      <c r="F72" s="263"/>
      <c r="G72" s="263"/>
      <c r="H72" s="263"/>
    </row>
    <row r="73" spans="1:8" x14ac:dyDescent="0.2">
      <c r="A73" s="222" t="s">
        <v>571</v>
      </c>
      <c r="B73" s="263" t="s">
        <v>559</v>
      </c>
      <c r="C73" s="221">
        <v>-1445</v>
      </c>
      <c r="D73" s="264">
        <v>-1785</v>
      </c>
      <c r="E73" s="264">
        <v>-340</v>
      </c>
      <c r="F73" s="263"/>
      <c r="G73" s="263"/>
      <c r="H73" s="263"/>
    </row>
    <row r="74" spans="1:8" x14ac:dyDescent="0.2">
      <c r="A74" s="222"/>
      <c r="B74" s="263"/>
      <c r="C74" s="221"/>
      <c r="D74" s="264"/>
      <c r="E74" s="264"/>
      <c r="F74" s="263"/>
      <c r="G74" s="263"/>
      <c r="H74" s="263"/>
    </row>
    <row r="75" spans="1:8" x14ac:dyDescent="0.2">
      <c r="A75" s="62"/>
      <c r="B75" s="62" t="s">
        <v>309</v>
      </c>
      <c r="C75" s="243">
        <f>SUM(C62:C74)</f>
        <v>-442587.37</v>
      </c>
      <c r="D75" s="243">
        <f>SUM(D62:D74)</f>
        <v>-746743.61</v>
      </c>
      <c r="E75" s="243">
        <f>SUM(E62:E74)</f>
        <v>-304156.24</v>
      </c>
      <c r="F75" s="243"/>
      <c r="G75" s="243"/>
      <c r="H75" s="243"/>
    </row>
    <row r="78" spans="1:8" x14ac:dyDescent="0.2">
      <c r="A78" s="216" t="s">
        <v>308</v>
      </c>
      <c r="B78" s="216"/>
      <c r="C78" s="293"/>
      <c r="D78" s="293"/>
      <c r="E78" s="293"/>
      <c r="G78" s="269" t="s">
        <v>307</v>
      </c>
    </row>
    <row r="79" spans="1:8" x14ac:dyDescent="0.2">
      <c r="A79" s="280"/>
      <c r="B79" s="280"/>
      <c r="C79" s="228"/>
    </row>
    <row r="80" spans="1:8" ht="27.95" customHeight="1" x14ac:dyDescent="0.2">
      <c r="A80" s="227" t="s">
        <v>45</v>
      </c>
      <c r="B80" s="226" t="s">
        <v>46</v>
      </c>
      <c r="C80" s="292" t="s">
        <v>47</v>
      </c>
      <c r="D80" s="292" t="s">
        <v>48</v>
      </c>
      <c r="E80" s="292" t="s">
        <v>49</v>
      </c>
      <c r="F80" s="291" t="s">
        <v>306</v>
      </c>
      <c r="G80" s="291" t="s">
        <v>305</v>
      </c>
      <c r="H80" s="291" t="s">
        <v>304</v>
      </c>
    </row>
    <row r="81" spans="1:8" x14ac:dyDescent="0.2">
      <c r="A81" s="222" t="s">
        <v>517</v>
      </c>
      <c r="B81" s="263" t="s">
        <v>517</v>
      </c>
      <c r="C81" s="221"/>
      <c r="D81" s="264"/>
      <c r="E81" s="264"/>
      <c r="F81" s="263"/>
      <c r="G81" s="263"/>
      <c r="H81" s="263"/>
    </row>
    <row r="82" spans="1:8" x14ac:dyDescent="0.2">
      <c r="A82" s="222"/>
      <c r="B82" s="263"/>
      <c r="C82" s="221"/>
      <c r="D82" s="264"/>
      <c r="E82" s="264"/>
      <c r="F82" s="263"/>
      <c r="G82" s="263"/>
      <c r="H82" s="263"/>
    </row>
    <row r="83" spans="1:8" x14ac:dyDescent="0.2">
      <c r="A83" s="222"/>
      <c r="B83" s="263"/>
      <c r="C83" s="221"/>
      <c r="D83" s="264"/>
      <c r="E83" s="264"/>
      <c r="F83" s="263"/>
      <c r="G83" s="263"/>
      <c r="H83" s="263"/>
    </row>
    <row r="84" spans="1:8" x14ac:dyDescent="0.2">
      <c r="A84" s="222"/>
      <c r="B84" s="263"/>
      <c r="C84" s="221"/>
      <c r="D84" s="264"/>
      <c r="E84" s="264"/>
      <c r="F84" s="263"/>
      <c r="G84" s="263"/>
      <c r="H84" s="263"/>
    </row>
    <row r="85" spans="1:8" x14ac:dyDescent="0.2">
      <c r="A85" s="62"/>
      <c r="B85" s="62" t="s">
        <v>303</v>
      </c>
      <c r="C85" s="243">
        <f>SUM(C81:C84)</f>
        <v>0</v>
      </c>
      <c r="D85" s="243">
        <f>SUM(D81:D84)</f>
        <v>0</v>
      </c>
      <c r="E85" s="243">
        <f>SUM(E81:E84)</f>
        <v>0</v>
      </c>
      <c r="F85" s="243"/>
      <c r="G85" s="243"/>
      <c r="H85" s="243"/>
    </row>
  </sheetData>
  <dataValidations count="8">
    <dataValidation allowBlank="1" showInputMessage="1" showErrorMessage="1" prompt="Importe final del periodo que corresponde la información financiera trimestral que se presenta." sqref="D7 D21 D41 D51 D61 D80"/>
    <dataValidation allowBlank="1" showInputMessage="1" showErrorMessage="1" prompt="Saldo al 31 de diciembre del año anterior del ejercio que se presenta." sqref="C7 C21 C41 C51 C61 C80"/>
    <dataValidation allowBlank="1" showInputMessage="1" showErrorMessage="1" prompt="Corresponde al número de la cuenta de acuerdo al Plan de Cuentas emitido por el CONAC (DOF 23/12/2015)." sqref="A7 A21 A41 A51 A61 A80"/>
    <dataValidation allowBlank="1" showInputMessage="1" showErrorMessage="1" prompt="Indicar la tasa de aplicación." sqref="H41 H51 H61 H80"/>
    <dataValidation allowBlank="1" showInputMessage="1" showErrorMessage="1" prompt="Indicar el método de depreciación." sqref="G41 G51 G61 G80"/>
    <dataValidation allowBlank="1" showInputMessage="1" showErrorMessage="1" prompt="Corresponde al nombre o descripción de la cuenta de acuerdo al Plan de Cuentas emitido por el CONAC." sqref="B7 B21 B41 B51 B61 B80"/>
    <dataValidation allowBlank="1" showInputMessage="1" showErrorMessage="1" prompt="Diferencia entre el saldo final y el inicial presentados." sqref="E7 E21 E41 E51 E61 E80"/>
    <dataValidation allowBlank="1" showInputMessage="1" showErrorMessage="1" prompt="Criterio para la aplicación de depreciación: anual, mensual, trimestral, etc." sqref="F7 F21 F80 F51 F61 F41"/>
  </dataValidations>
  <pageMargins left="0.70866141732283472" right="0.70866141732283472" top="1.7716535433070868" bottom="0.74803149606299213" header="0.31496062992125984" footer="0.31496062992125984"/>
  <pageSetup scale="87" fitToHeight="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7" t="s">
        <v>143</v>
      </c>
      <c r="B2" s="458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opLeftCell="A4" zoomScaleNormal="100" zoomScaleSheetLayoutView="100" workbookViewId="0">
      <selection activeCell="F34" sqref="A1:F34"/>
    </sheetView>
  </sheetViews>
  <sheetFormatPr baseColWidth="10" defaultRowHeight="11.25" x14ac:dyDescent="0.2"/>
  <cols>
    <col min="1" max="1" width="20.7109375" style="89" customWidth="1"/>
    <col min="2" max="2" width="27.140625" style="89" bestFit="1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8"/>
      <c r="D1" s="248"/>
      <c r="E1" s="248"/>
      <c r="F1" s="5"/>
    </row>
    <row r="2" spans="1:6" ht="11.25" customHeight="1" x14ac:dyDescent="0.2">
      <c r="A2" s="3" t="s">
        <v>139</v>
      </c>
      <c r="B2" s="3"/>
      <c r="C2" s="248"/>
      <c r="D2" s="248"/>
      <c r="E2" s="248"/>
    </row>
    <row r="3" spans="1:6" ht="11.25" customHeight="1" x14ac:dyDescent="0.2">
      <c r="A3" s="3"/>
      <c r="B3" s="3"/>
      <c r="C3" s="248"/>
      <c r="D3" s="248"/>
      <c r="E3" s="248"/>
    </row>
    <row r="4" spans="1:6" ht="11.25" customHeight="1" x14ac:dyDescent="0.2"/>
    <row r="5" spans="1:6" ht="11.25" customHeight="1" x14ac:dyDescent="0.2">
      <c r="A5" s="310" t="s">
        <v>326</v>
      </c>
      <c r="B5" s="310"/>
      <c r="C5" s="307"/>
      <c r="D5" s="307"/>
      <c r="E5" s="307"/>
      <c r="F5" s="190" t="s">
        <v>323</v>
      </c>
    </row>
    <row r="6" spans="1:6" s="8" customFormat="1" x14ac:dyDescent="0.2">
      <c r="A6" s="17"/>
      <c r="B6" s="17"/>
      <c r="C6" s="307"/>
      <c r="D6" s="307"/>
      <c r="E6" s="307"/>
    </row>
    <row r="7" spans="1:6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  <c r="F7" s="291" t="s">
        <v>306</v>
      </c>
    </row>
    <row r="8" spans="1:6" x14ac:dyDescent="0.2">
      <c r="A8" s="284">
        <v>125105911</v>
      </c>
      <c r="B8" s="284" t="s">
        <v>572</v>
      </c>
      <c r="C8" s="221">
        <v>3000.92</v>
      </c>
      <c r="D8" s="303">
        <v>3000.92</v>
      </c>
      <c r="E8" s="303">
        <v>0</v>
      </c>
      <c r="F8" s="302"/>
    </row>
    <row r="9" spans="1:6" x14ac:dyDescent="0.2">
      <c r="A9" s="284">
        <v>125415971</v>
      </c>
      <c r="B9" s="284" t="s">
        <v>573</v>
      </c>
      <c r="C9" s="221">
        <v>31399.65</v>
      </c>
      <c r="D9" s="303">
        <v>34636.050000000003</v>
      </c>
      <c r="E9" s="303">
        <v>3236.4</v>
      </c>
      <c r="F9" s="302"/>
    </row>
    <row r="10" spans="1:6" x14ac:dyDescent="0.2">
      <c r="A10" s="284"/>
      <c r="B10" s="284"/>
      <c r="C10" s="221"/>
      <c r="D10" s="303"/>
      <c r="E10" s="303"/>
      <c r="F10" s="302"/>
    </row>
    <row r="11" spans="1:6" x14ac:dyDescent="0.2">
      <c r="A11" s="284"/>
      <c r="B11" s="284"/>
      <c r="C11" s="221"/>
      <c r="D11" s="303"/>
      <c r="E11" s="303"/>
      <c r="F11" s="302"/>
    </row>
    <row r="12" spans="1:6" x14ac:dyDescent="0.2">
      <c r="A12" s="284"/>
      <c r="B12" s="284"/>
      <c r="C12" s="221"/>
      <c r="D12" s="303"/>
      <c r="E12" s="303"/>
      <c r="F12" s="302"/>
    </row>
    <row r="13" spans="1:6" x14ac:dyDescent="0.2">
      <c r="A13" s="62"/>
      <c r="B13" s="62" t="s">
        <v>325</v>
      </c>
      <c r="C13" s="243">
        <f>SUM(C8:C12)</f>
        <v>34400.57</v>
      </c>
      <c r="D13" s="243">
        <f>SUM(D8:D12)</f>
        <v>37636.97</v>
      </c>
      <c r="E13" s="243">
        <f>SUM(E8:E12)</f>
        <v>3236.4</v>
      </c>
      <c r="F13" s="62"/>
    </row>
    <row r="14" spans="1:6" x14ac:dyDescent="0.2">
      <c r="A14" s="60"/>
      <c r="B14" s="60"/>
      <c r="C14" s="230"/>
      <c r="D14" s="230"/>
      <c r="E14" s="230"/>
      <c r="F14" s="60"/>
    </row>
    <row r="15" spans="1:6" x14ac:dyDescent="0.2">
      <c r="A15" s="60"/>
      <c r="B15" s="60"/>
      <c r="C15" s="230"/>
      <c r="D15" s="230"/>
      <c r="E15" s="230"/>
      <c r="F15" s="60"/>
    </row>
    <row r="16" spans="1:6" ht="11.25" customHeight="1" x14ac:dyDescent="0.2">
      <c r="A16" s="309" t="s">
        <v>324</v>
      </c>
      <c r="B16" s="308"/>
      <c r="C16" s="307"/>
      <c r="D16" s="307"/>
      <c r="E16" s="307"/>
      <c r="F16" s="190" t="s">
        <v>323</v>
      </c>
    </row>
    <row r="17" spans="1:6" x14ac:dyDescent="0.2">
      <c r="A17" s="287"/>
      <c r="B17" s="287"/>
      <c r="C17" s="288"/>
      <c r="D17" s="288"/>
      <c r="E17" s="288"/>
    </row>
    <row r="18" spans="1:6" ht="15" customHeight="1" x14ac:dyDescent="0.2">
      <c r="A18" s="227" t="s">
        <v>45</v>
      </c>
      <c r="B18" s="226" t="s">
        <v>46</v>
      </c>
      <c r="C18" s="292" t="s">
        <v>47</v>
      </c>
      <c r="D18" s="292" t="s">
        <v>48</v>
      </c>
      <c r="E18" s="292" t="s">
        <v>49</v>
      </c>
      <c r="F18" s="291" t="s">
        <v>306</v>
      </c>
    </row>
    <row r="19" spans="1:6" ht="11.25" customHeight="1" x14ac:dyDescent="0.2">
      <c r="A19" s="222" t="s">
        <v>574</v>
      </c>
      <c r="B19" s="284" t="s">
        <v>575</v>
      </c>
      <c r="C19" s="221">
        <v>-600.17999999999995</v>
      </c>
      <c r="D19" s="221">
        <v>-900.27</v>
      </c>
      <c r="E19" s="221">
        <v>-300.08999999999997</v>
      </c>
      <c r="F19" s="302"/>
    </row>
    <row r="20" spans="1:6" ht="11.25" customHeight="1" x14ac:dyDescent="0.2">
      <c r="A20" s="222" t="s">
        <v>576</v>
      </c>
      <c r="B20" s="284" t="s">
        <v>577</v>
      </c>
      <c r="C20" s="221">
        <v>-10864.97</v>
      </c>
      <c r="D20" s="221">
        <v>-14166.76</v>
      </c>
      <c r="E20" s="221">
        <v>-3301.79</v>
      </c>
      <c r="F20" s="302"/>
    </row>
    <row r="21" spans="1:6" x14ac:dyDescent="0.2">
      <c r="A21" s="222"/>
      <c r="B21" s="284"/>
      <c r="C21" s="221"/>
      <c r="D21" s="221"/>
      <c r="E21" s="221"/>
      <c r="F21" s="302"/>
    </row>
    <row r="22" spans="1:6" x14ac:dyDescent="0.2">
      <c r="A22" s="62"/>
      <c r="B22" s="62" t="s">
        <v>322</v>
      </c>
      <c r="C22" s="243">
        <f>SUM(C19:C21)</f>
        <v>-11465.15</v>
      </c>
      <c r="D22" s="243">
        <f>SUM(D19:D21)</f>
        <v>-15067.03</v>
      </c>
      <c r="E22" s="243">
        <f>SUM(E19:E21)</f>
        <v>-3601.88</v>
      </c>
      <c r="F22" s="62"/>
    </row>
    <row r="23" spans="1:6" x14ac:dyDescent="0.2">
      <c r="A23" s="60"/>
      <c r="B23" s="60"/>
      <c r="C23" s="230"/>
      <c r="D23" s="230"/>
      <c r="E23" s="230"/>
      <c r="F23" s="60"/>
    </row>
    <row r="24" spans="1:6" x14ac:dyDescent="0.2">
      <c r="A24" s="60"/>
      <c r="B24" s="60"/>
      <c r="C24" s="230"/>
      <c r="D24" s="230"/>
      <c r="E24" s="230"/>
      <c r="F24" s="60"/>
    </row>
    <row r="25" spans="1:6" ht="11.25" customHeight="1" x14ac:dyDescent="0.2">
      <c r="A25" s="306" t="s">
        <v>321</v>
      </c>
      <c r="B25" s="305"/>
      <c r="C25" s="304"/>
      <c r="D25" s="304"/>
      <c r="E25" s="293"/>
      <c r="F25" s="269" t="s">
        <v>320</v>
      </c>
    </row>
    <row r="26" spans="1:6" x14ac:dyDescent="0.2">
      <c r="A26" s="280"/>
      <c r="B26" s="280"/>
      <c r="C26" s="228"/>
    </row>
    <row r="27" spans="1:6" ht="15" customHeight="1" x14ac:dyDescent="0.2">
      <c r="A27" s="227" t="s">
        <v>45</v>
      </c>
      <c r="B27" s="226" t="s">
        <v>46</v>
      </c>
      <c r="C27" s="292" t="s">
        <v>47</v>
      </c>
      <c r="D27" s="292" t="s">
        <v>48</v>
      </c>
      <c r="E27" s="292" t="s">
        <v>49</v>
      </c>
      <c r="F27" s="291" t="s">
        <v>306</v>
      </c>
    </row>
    <row r="28" spans="1:6" x14ac:dyDescent="0.2">
      <c r="A28" s="284" t="s">
        <v>517</v>
      </c>
      <c r="B28" s="284" t="s">
        <v>517</v>
      </c>
      <c r="C28" s="221"/>
      <c r="D28" s="303"/>
      <c r="E28" s="303"/>
      <c r="F28" s="302"/>
    </row>
    <row r="29" spans="1:6" x14ac:dyDescent="0.2">
      <c r="A29" s="284"/>
      <c r="B29" s="284"/>
      <c r="C29" s="221"/>
      <c r="D29" s="303"/>
      <c r="E29" s="303"/>
      <c r="F29" s="302"/>
    </row>
    <row r="30" spans="1:6" x14ac:dyDescent="0.2">
      <c r="A30" s="284"/>
      <c r="B30" s="284"/>
      <c r="C30" s="221"/>
      <c r="D30" s="303"/>
      <c r="E30" s="303"/>
      <c r="F30" s="302"/>
    </row>
    <row r="31" spans="1:6" x14ac:dyDescent="0.2">
      <c r="A31" s="284"/>
      <c r="B31" s="284"/>
      <c r="C31" s="221"/>
      <c r="D31" s="303"/>
      <c r="E31" s="303"/>
      <c r="F31" s="302"/>
    </row>
    <row r="32" spans="1:6" x14ac:dyDescent="0.2">
      <c r="A32" s="284"/>
      <c r="B32" s="284"/>
      <c r="C32" s="221"/>
      <c r="D32" s="303"/>
      <c r="E32" s="303"/>
      <c r="F32" s="302"/>
    </row>
    <row r="33" spans="1:6" x14ac:dyDescent="0.2">
      <c r="A33" s="284"/>
      <c r="B33" s="284"/>
      <c r="C33" s="221"/>
      <c r="D33" s="303"/>
      <c r="E33" s="303"/>
      <c r="F33" s="302"/>
    </row>
    <row r="34" spans="1:6" x14ac:dyDescent="0.2">
      <c r="A34" s="301"/>
      <c r="B34" s="301" t="s">
        <v>319</v>
      </c>
      <c r="C34" s="300">
        <f>SUM(C28:C33)</f>
        <v>0</v>
      </c>
      <c r="D34" s="300">
        <f>SUM(D28:D33)</f>
        <v>0</v>
      </c>
      <c r="E34" s="300">
        <f>SUM(E28:E33)</f>
        <v>0</v>
      </c>
      <c r="F34" s="300"/>
    </row>
    <row r="35" spans="1:6" x14ac:dyDescent="0.2">
      <c r="A35" s="299"/>
      <c r="B35" s="297"/>
      <c r="C35" s="298"/>
      <c r="D35" s="298"/>
      <c r="E35" s="298"/>
      <c r="F35" s="297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1.7716535433070868" bottom="0.74803149606299213" header="0.31496062992125984" footer="0.31496062992125984"/>
  <pageSetup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7" t="s">
        <v>143</v>
      </c>
      <c r="B2" s="458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zoomScaleNormal="100" zoomScaleSheetLayoutView="100" workbookViewId="0">
      <selection activeCell="H14" sqref="A1:H14"/>
    </sheetView>
  </sheetViews>
  <sheetFormatPr baseColWidth="10" defaultRowHeight="11.25" x14ac:dyDescent="0.2"/>
  <cols>
    <col min="1" max="1" width="20.7109375" style="18" customWidth="1"/>
    <col min="2" max="3" width="11.42578125" style="18"/>
    <col min="4" max="4" width="4.5703125" style="18" customWidth="1"/>
    <col min="5" max="5" width="3.140625" style="18" customWidth="1"/>
    <col min="6" max="6" width="2.5703125" style="18" customWidth="1"/>
    <col min="7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A6" s="18" t="s">
        <v>517</v>
      </c>
      <c r="B6" s="18" t="s">
        <v>517</v>
      </c>
      <c r="J6" s="467"/>
      <c r="K6" s="467"/>
      <c r="L6" s="467"/>
      <c r="M6" s="467"/>
      <c r="N6" s="467"/>
      <c r="O6" s="467"/>
      <c r="P6" s="467"/>
      <c r="Q6" s="467"/>
    </row>
    <row r="7" spans="1:17" x14ac:dyDescent="0.2">
      <c r="A7" s="3" t="s">
        <v>52</v>
      </c>
    </row>
    <row r="8" spans="1:17" ht="52.5" customHeight="1" x14ac:dyDescent="0.2">
      <c r="A8" s="468" t="s">
        <v>53</v>
      </c>
      <c r="B8" s="468"/>
      <c r="C8" s="468"/>
      <c r="D8" s="468"/>
      <c r="E8" s="468"/>
      <c r="F8" s="468"/>
      <c r="G8" s="468"/>
      <c r="H8" s="468"/>
    </row>
    <row r="12" spans="1:17" x14ac:dyDescent="0.2">
      <c r="C12" s="18" t="s">
        <v>517</v>
      </c>
    </row>
  </sheetData>
  <mergeCells count="2">
    <mergeCell ref="J6:Q6"/>
    <mergeCell ref="A8:H8"/>
  </mergeCells>
  <pageMargins left="0.70866141732283472" right="0.70866141732283472" top="1.7716535433070868" bottom="0.74803149606299213" header="0.31496062992125984" footer="0.31496062992125984"/>
  <pageSetup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zoomScaleNormal="100" zoomScaleSheetLayoutView="90" workbookViewId="0">
      <selection activeCell="E45" sqref="A1:E45"/>
    </sheetView>
  </sheetViews>
  <sheetFormatPr baseColWidth="10" defaultRowHeight="11.25" x14ac:dyDescent="0.2"/>
  <cols>
    <col min="1" max="1" width="20.7109375" style="8" customWidth="1"/>
    <col min="2" max="2" width="19" style="8" bestFit="1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8"/>
      <c r="D1" s="240"/>
      <c r="E1" s="4"/>
      <c r="F1" s="5"/>
    </row>
    <row r="2" spans="1:6" s="89" customFormat="1" x14ac:dyDescent="0.2">
      <c r="A2" s="3" t="s">
        <v>139</v>
      </c>
      <c r="B2" s="3"/>
      <c r="C2" s="248"/>
      <c r="D2" s="240"/>
      <c r="E2" s="4"/>
    </row>
    <row r="3" spans="1:6" s="89" customFormat="1" x14ac:dyDescent="0.2">
      <c r="C3" s="7"/>
      <c r="D3" s="240"/>
      <c r="E3" s="4"/>
    </row>
    <row r="4" spans="1:6" s="89" customFormat="1" x14ac:dyDescent="0.2">
      <c r="C4" s="7"/>
      <c r="D4" s="240"/>
      <c r="E4" s="4"/>
    </row>
    <row r="5" spans="1:6" s="89" customFormat="1" ht="11.25" customHeight="1" x14ac:dyDescent="0.2">
      <c r="A5" s="216" t="s">
        <v>249</v>
      </c>
      <c r="B5" s="229"/>
      <c r="C5" s="7"/>
      <c r="D5" s="248"/>
      <c r="E5" s="190" t="s">
        <v>242</v>
      </c>
    </row>
    <row r="6" spans="1:6" s="89" customFormat="1" x14ac:dyDescent="0.2">
      <c r="A6" s="250"/>
      <c r="B6" s="250"/>
      <c r="C6" s="249"/>
      <c r="D6" s="3"/>
      <c r="E6" s="248"/>
      <c r="F6" s="3"/>
    </row>
    <row r="7" spans="1:6" ht="15" customHeight="1" x14ac:dyDescent="0.2">
      <c r="A7" s="227" t="s">
        <v>45</v>
      </c>
      <c r="B7" s="226" t="s">
        <v>46</v>
      </c>
      <c r="C7" s="224" t="s">
        <v>241</v>
      </c>
      <c r="D7" s="225" t="s">
        <v>240</v>
      </c>
      <c r="E7" s="224" t="s">
        <v>239</v>
      </c>
    </row>
    <row r="8" spans="1:6" ht="11.25" customHeight="1" x14ac:dyDescent="0.2">
      <c r="A8" s="222" t="s">
        <v>517</v>
      </c>
      <c r="B8" s="222" t="s">
        <v>517</v>
      </c>
      <c r="C8" s="221"/>
      <c r="D8" s="246"/>
      <c r="E8" s="221"/>
    </row>
    <row r="9" spans="1:6" ht="11.25" customHeight="1" x14ac:dyDescent="0.2">
      <c r="A9" s="222"/>
      <c r="B9" s="222"/>
      <c r="C9" s="221"/>
      <c r="D9" s="246"/>
      <c r="E9" s="221"/>
    </row>
    <row r="10" spans="1:6" x14ac:dyDescent="0.2">
      <c r="A10" s="222"/>
      <c r="B10" s="222"/>
      <c r="C10" s="221"/>
      <c r="D10" s="246"/>
      <c r="E10" s="221"/>
    </row>
    <row r="11" spans="1:6" x14ac:dyDescent="0.2">
      <c r="A11" s="247"/>
      <c r="B11" s="247"/>
      <c r="C11" s="245"/>
      <c r="D11" s="246"/>
      <c r="E11" s="245"/>
    </row>
    <row r="12" spans="1:6" x14ac:dyDescent="0.2">
      <c r="A12" s="244"/>
      <c r="B12" s="244" t="s">
        <v>248</v>
      </c>
      <c r="C12" s="231">
        <f>SUM(C8:C11)</f>
        <v>0</v>
      </c>
      <c r="D12" s="243"/>
      <c r="E12" s="231"/>
    </row>
    <row r="13" spans="1:6" x14ac:dyDescent="0.2">
      <c r="A13" s="242"/>
      <c r="B13" s="242"/>
      <c r="C13" s="241"/>
      <c r="D13" s="242"/>
      <c r="E13" s="241"/>
    </row>
    <row r="14" spans="1:6" x14ac:dyDescent="0.2">
      <c r="A14" s="242"/>
      <c r="B14" s="242"/>
      <c r="C14" s="241"/>
      <c r="D14" s="242"/>
      <c r="E14" s="241"/>
    </row>
    <row r="15" spans="1:6" ht="11.25" customHeight="1" x14ac:dyDescent="0.2">
      <c r="A15" s="216" t="s">
        <v>247</v>
      </c>
      <c r="B15" s="229"/>
      <c r="C15" s="228"/>
      <c r="D15" s="190" t="s">
        <v>242</v>
      </c>
    </row>
    <row r="16" spans="1:6" x14ac:dyDescent="0.2">
      <c r="A16" s="89"/>
      <c r="B16" s="89"/>
      <c r="C16" s="7"/>
      <c r="D16" s="240"/>
      <c r="E16" s="4"/>
      <c r="F16" s="89"/>
    </row>
    <row r="17" spans="1:6" ht="15" customHeight="1" x14ac:dyDescent="0.2">
      <c r="A17" s="227" t="s">
        <v>45</v>
      </c>
      <c r="B17" s="226" t="s">
        <v>46</v>
      </c>
      <c r="C17" s="224" t="s">
        <v>241</v>
      </c>
      <c r="D17" s="225" t="s">
        <v>240</v>
      </c>
      <c r="E17" s="239"/>
    </row>
    <row r="18" spans="1:6" ht="11.25" customHeight="1" x14ac:dyDescent="0.2">
      <c r="A18" s="237" t="s">
        <v>517</v>
      </c>
      <c r="B18" s="236" t="s">
        <v>517</v>
      </c>
      <c r="C18" s="235"/>
      <c r="D18" s="221"/>
      <c r="E18" s="10"/>
    </row>
    <row r="19" spans="1:6" ht="11.25" customHeight="1" x14ac:dyDescent="0.2">
      <c r="A19" s="237"/>
      <c r="B19" s="236"/>
      <c r="C19" s="235"/>
      <c r="D19" s="221"/>
      <c r="E19" s="10"/>
    </row>
    <row r="20" spans="1:6" ht="11.25" customHeight="1" x14ac:dyDescent="0.2">
      <c r="A20" s="237"/>
      <c r="B20" s="236"/>
      <c r="C20" s="235"/>
      <c r="D20" s="221"/>
      <c r="E20" s="10"/>
    </row>
    <row r="21" spans="1:6" ht="11.25" customHeight="1" x14ac:dyDescent="0.2">
      <c r="A21" s="237"/>
      <c r="B21" s="236"/>
      <c r="C21" s="235"/>
      <c r="D21" s="221"/>
      <c r="E21" s="10"/>
    </row>
    <row r="22" spans="1:6" ht="11.25" customHeight="1" x14ac:dyDescent="0.2">
      <c r="A22" s="237"/>
      <c r="B22" s="236"/>
      <c r="C22" s="235"/>
      <c r="D22" s="221"/>
      <c r="E22" s="10"/>
    </row>
    <row r="23" spans="1:6" x14ac:dyDescent="0.2">
      <c r="A23" s="234"/>
      <c r="B23" s="234" t="s">
        <v>246</v>
      </c>
      <c r="C23" s="233">
        <f>SUM(C18:C22)</f>
        <v>0</v>
      </c>
      <c r="D23" s="238"/>
      <c r="E23" s="11"/>
    </row>
    <row r="24" spans="1:6" x14ac:dyDescent="0.2">
      <c r="A24" s="60"/>
      <c r="B24" s="60"/>
      <c r="C24" s="230"/>
      <c r="D24" s="60"/>
      <c r="E24" s="230"/>
      <c r="F24" s="89"/>
    </row>
    <row r="25" spans="1:6" x14ac:dyDescent="0.2">
      <c r="A25" s="60"/>
      <c r="B25" s="60"/>
      <c r="C25" s="230"/>
      <c r="D25" s="60"/>
      <c r="E25" s="230"/>
      <c r="F25" s="89"/>
    </row>
    <row r="26" spans="1:6" ht="11.25" customHeight="1" x14ac:dyDescent="0.2">
      <c r="A26" s="216" t="s">
        <v>245</v>
      </c>
      <c r="B26" s="229"/>
      <c r="C26" s="228"/>
      <c r="D26" s="89"/>
      <c r="E26" s="190" t="s">
        <v>242</v>
      </c>
    </row>
    <row r="27" spans="1:6" x14ac:dyDescent="0.2">
      <c r="A27" s="89"/>
      <c r="B27" s="89"/>
      <c r="C27" s="7"/>
      <c r="D27" s="89"/>
      <c r="E27" s="7"/>
      <c r="F27" s="89"/>
    </row>
    <row r="28" spans="1:6" ht="15" customHeight="1" x14ac:dyDescent="0.2">
      <c r="A28" s="227" t="s">
        <v>45</v>
      </c>
      <c r="B28" s="226" t="s">
        <v>46</v>
      </c>
      <c r="C28" s="224" t="s">
        <v>241</v>
      </c>
      <c r="D28" s="225" t="s">
        <v>240</v>
      </c>
      <c r="E28" s="224" t="s">
        <v>239</v>
      </c>
      <c r="F28" s="223"/>
    </row>
    <row r="29" spans="1:6" x14ac:dyDescent="0.2">
      <c r="A29" s="237" t="s">
        <v>517</v>
      </c>
      <c r="B29" s="236" t="s">
        <v>517</v>
      </c>
      <c r="C29" s="235"/>
      <c r="D29" s="235"/>
      <c r="E29" s="221"/>
      <c r="F29" s="10"/>
    </row>
    <row r="30" spans="1:6" x14ac:dyDescent="0.2">
      <c r="A30" s="237"/>
      <c r="B30" s="236"/>
      <c r="C30" s="235"/>
      <c r="D30" s="235"/>
      <c r="E30" s="221"/>
      <c r="F30" s="10"/>
    </row>
    <row r="31" spans="1:6" x14ac:dyDescent="0.2">
      <c r="A31" s="237"/>
      <c r="B31" s="236"/>
      <c r="C31" s="235"/>
      <c r="D31" s="235"/>
      <c r="E31" s="221"/>
      <c r="F31" s="10"/>
    </row>
    <row r="32" spans="1:6" x14ac:dyDescent="0.2">
      <c r="A32" s="234"/>
      <c r="B32" s="234" t="s">
        <v>244</v>
      </c>
      <c r="C32" s="233">
        <f>SUM(C29:C31)</f>
        <v>0</v>
      </c>
      <c r="D32" s="232"/>
      <c r="E32" s="231"/>
      <c r="F32" s="11"/>
    </row>
    <row r="33" spans="1:6" x14ac:dyDescent="0.2">
      <c r="A33" s="60"/>
      <c r="B33" s="60"/>
      <c r="C33" s="230"/>
      <c r="D33" s="60"/>
      <c r="E33" s="230"/>
      <c r="F33" s="89"/>
    </row>
    <row r="34" spans="1:6" x14ac:dyDescent="0.2">
      <c r="A34" s="60"/>
      <c r="B34" s="60"/>
      <c r="C34" s="230"/>
      <c r="D34" s="60"/>
      <c r="E34" s="230"/>
      <c r="F34" s="89"/>
    </row>
    <row r="35" spans="1:6" ht="11.25" customHeight="1" x14ac:dyDescent="0.2">
      <c r="A35" s="216" t="s">
        <v>243</v>
      </c>
      <c r="B35" s="229"/>
      <c r="C35" s="228"/>
      <c r="D35" s="89"/>
      <c r="E35" s="190" t="s">
        <v>242</v>
      </c>
    </row>
    <row r="36" spans="1:6" x14ac:dyDescent="0.2">
      <c r="A36" s="89"/>
      <c r="B36" s="89"/>
      <c r="C36" s="7"/>
      <c r="D36" s="89"/>
      <c r="E36" s="7"/>
      <c r="F36" s="89"/>
    </row>
    <row r="37" spans="1:6" ht="15" customHeight="1" x14ac:dyDescent="0.2">
      <c r="A37" s="227" t="s">
        <v>45</v>
      </c>
      <c r="B37" s="226" t="s">
        <v>46</v>
      </c>
      <c r="C37" s="224" t="s">
        <v>241</v>
      </c>
      <c r="D37" s="225" t="s">
        <v>240</v>
      </c>
      <c r="E37" s="224" t="s">
        <v>239</v>
      </c>
      <c r="F37" s="223"/>
    </row>
    <row r="38" spans="1:6" x14ac:dyDescent="0.2">
      <c r="A38" s="222" t="s">
        <v>517</v>
      </c>
      <c r="B38" s="222" t="s">
        <v>517</v>
      </c>
      <c r="C38" s="221"/>
      <c r="D38" s="221"/>
      <c r="E38" s="221"/>
      <c r="F38" s="10"/>
    </row>
    <row r="39" spans="1:6" x14ac:dyDescent="0.2">
      <c r="A39" s="222"/>
      <c r="B39" s="222"/>
      <c r="C39" s="221"/>
      <c r="D39" s="221"/>
      <c r="E39" s="221"/>
      <c r="F39" s="10"/>
    </row>
    <row r="40" spans="1:6" x14ac:dyDescent="0.2">
      <c r="A40" s="222"/>
      <c r="B40" s="222"/>
      <c r="C40" s="221"/>
      <c r="D40" s="221"/>
      <c r="E40" s="221"/>
      <c r="F40" s="10"/>
    </row>
    <row r="41" spans="1:6" x14ac:dyDescent="0.2">
      <c r="A41" s="222"/>
      <c r="B41" s="222"/>
      <c r="C41" s="221"/>
      <c r="D41" s="221"/>
      <c r="E41" s="221"/>
      <c r="F41" s="10"/>
    </row>
    <row r="42" spans="1:6" x14ac:dyDescent="0.2">
      <c r="A42" s="222"/>
      <c r="B42" s="222"/>
      <c r="C42" s="221"/>
      <c r="D42" s="221"/>
      <c r="E42" s="221"/>
      <c r="F42" s="10"/>
    </row>
    <row r="43" spans="1:6" x14ac:dyDescent="0.2">
      <c r="A43" s="222"/>
      <c r="B43" s="222"/>
      <c r="C43" s="221"/>
      <c r="D43" s="221"/>
      <c r="E43" s="221"/>
      <c r="F43" s="10"/>
    </row>
    <row r="44" spans="1:6" x14ac:dyDescent="0.2">
      <c r="A44" s="222"/>
      <c r="B44" s="222"/>
      <c r="C44" s="221"/>
      <c r="D44" s="221"/>
      <c r="E44" s="221"/>
      <c r="F44" s="10"/>
    </row>
    <row r="45" spans="1:6" x14ac:dyDescent="0.2">
      <c r="A45" s="220"/>
      <c r="B45" s="220" t="s">
        <v>238</v>
      </c>
      <c r="C45" s="219">
        <f>SUM(C38:C44)</f>
        <v>0</v>
      </c>
      <c r="D45" s="218"/>
      <c r="E45" s="217"/>
      <c r="F45" s="11"/>
    </row>
  </sheetData>
  <dataValidations count="5">
    <dataValidation allowBlank="1" showInputMessage="1" showErrorMessage="1" prompt="Saldo final de la Información Financiera Trimestral que se presenta (trimestral: 1er, 2do, 3ro. o 4to.)." sqref="C7 C17 C28 C37"/>
    <dataValidation allowBlank="1" showInputMessage="1" showErrorMessage="1" prompt="Corresponde al número de la cuenta de acuerdo al Plan de Cuentas emitido por el CONAC (DOF 23/12/2015)." sqref="A7 A17 A28 A37"/>
    <dataValidation allowBlank="1" showInputMessage="1" showErrorMessage="1" prompt="Corresponde al nombre o descripción de la cuenta de acuerdo al Plan de Cuentas emitido por el CONAC." sqref="B7 B17 B28 B37"/>
    <dataValidation allowBlank="1" showInputMessage="1" showErrorMessage="1" prompt="Especificar el tipo de instrumento de inversión: Bondes, Petrobonos, Cetes, Mesa de dinero, etc." sqref="D7 D17 D28 D37"/>
    <dataValidation allowBlank="1" showInputMessage="1" showErrorMessage="1" prompt="En los casos en que la inversión se localice en dos o mas tipos de instrumentos, se detallará cada una de ellas y el importe invertido." sqref="E7 E28 E37"/>
  </dataValidations>
  <pageMargins left="0.70866141732283472" right="0.70866141732283472" top="1.7716535433070868" bottom="0.74803149606299213" header="0.31496062992125984" footer="0.31496062992125984"/>
  <pageSetup scale="9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67"/>
      <c r="K6" s="467"/>
      <c r="L6" s="467"/>
      <c r="M6" s="467"/>
      <c r="N6" s="467"/>
      <c r="O6" s="467"/>
      <c r="P6" s="467"/>
      <c r="Q6" s="467"/>
    </row>
    <row r="7" spans="1:17" x14ac:dyDescent="0.2">
      <c r="A7" s="3" t="s">
        <v>52</v>
      </c>
    </row>
    <row r="8" spans="1:17" ht="52.5" customHeight="1" x14ac:dyDescent="0.2">
      <c r="A8" s="468" t="s">
        <v>53</v>
      </c>
      <c r="B8" s="468"/>
      <c r="C8" s="468"/>
      <c r="D8" s="468"/>
      <c r="E8" s="468"/>
      <c r="F8" s="468"/>
      <c r="G8" s="468"/>
      <c r="H8" s="468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D20" sqref="A1:D20"/>
    </sheetView>
  </sheetViews>
  <sheetFormatPr baseColWidth="10" defaultRowHeight="11.25" x14ac:dyDescent="0.2"/>
  <cols>
    <col min="1" max="1" width="20.7109375" style="89" customWidth="1"/>
    <col min="2" max="2" width="24.855468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7" customFormat="1" ht="11.25" customHeight="1" x14ac:dyDescent="0.25">
      <c r="A5" s="310" t="s">
        <v>331</v>
      </c>
      <c r="B5" s="320"/>
      <c r="C5" s="319"/>
      <c r="D5" s="318" t="s">
        <v>328</v>
      </c>
    </row>
    <row r="6" spans="1:4" x14ac:dyDescent="0.2">
      <c r="A6" s="316"/>
      <c r="B6" s="316"/>
      <c r="C6" s="317"/>
      <c r="D6" s="316"/>
    </row>
    <row r="7" spans="1:4" ht="15" customHeight="1" x14ac:dyDescent="0.2">
      <c r="A7" s="227" t="s">
        <v>45</v>
      </c>
      <c r="B7" s="226" t="s">
        <v>46</v>
      </c>
      <c r="C7" s="224" t="s">
        <v>241</v>
      </c>
      <c r="D7" s="315" t="s">
        <v>260</v>
      </c>
    </row>
    <row r="8" spans="1:4" x14ac:dyDescent="0.2">
      <c r="A8" s="286" t="s">
        <v>517</v>
      </c>
      <c r="B8" s="286" t="s">
        <v>517</v>
      </c>
      <c r="C8" s="230"/>
      <c r="D8" s="314"/>
    </row>
    <row r="9" spans="1:4" x14ac:dyDescent="0.2">
      <c r="A9" s="286"/>
      <c r="B9" s="286"/>
      <c r="C9" s="313"/>
      <c r="D9" s="314"/>
    </row>
    <row r="10" spans="1:4" x14ac:dyDescent="0.2">
      <c r="A10" s="286"/>
      <c r="B10" s="286"/>
      <c r="C10" s="313"/>
      <c r="D10" s="312"/>
    </row>
    <row r="11" spans="1:4" x14ac:dyDescent="0.2">
      <c r="A11" s="252"/>
      <c r="B11" s="252" t="s">
        <v>330</v>
      </c>
      <c r="C11" s="232">
        <f>SUM(C8:C10)</f>
        <v>0</v>
      </c>
      <c r="D11" s="311"/>
    </row>
    <row r="14" spans="1:4" ht="11.25" customHeight="1" x14ac:dyDescent="0.2">
      <c r="A14" s="310" t="s">
        <v>329</v>
      </c>
      <c r="B14" s="320"/>
      <c r="C14" s="319"/>
      <c r="D14" s="318" t="s">
        <v>328</v>
      </c>
    </row>
    <row r="15" spans="1:4" x14ac:dyDescent="0.2">
      <c r="A15" s="316"/>
      <c r="B15" s="316"/>
      <c r="C15" s="317"/>
      <c r="D15" s="316"/>
    </row>
    <row r="16" spans="1:4" ht="15" customHeight="1" x14ac:dyDescent="0.2">
      <c r="A16" s="227" t="s">
        <v>45</v>
      </c>
      <c r="B16" s="226" t="s">
        <v>46</v>
      </c>
      <c r="C16" s="224" t="s">
        <v>241</v>
      </c>
      <c r="D16" s="315" t="s">
        <v>260</v>
      </c>
    </row>
    <row r="17" spans="1:4" x14ac:dyDescent="0.2">
      <c r="A17" s="286" t="s">
        <v>517</v>
      </c>
      <c r="B17" s="286" t="s">
        <v>517</v>
      </c>
      <c r="C17" s="230"/>
      <c r="D17" s="314"/>
    </row>
    <row r="18" spans="1:4" x14ac:dyDescent="0.2">
      <c r="A18" s="286"/>
      <c r="B18" s="286"/>
      <c r="C18" s="313"/>
      <c r="D18" s="314"/>
    </row>
    <row r="19" spans="1:4" x14ac:dyDescent="0.2">
      <c r="A19" s="286"/>
      <c r="B19" s="286"/>
      <c r="C19" s="313"/>
      <c r="D19" s="312"/>
    </row>
    <row r="20" spans="1:4" x14ac:dyDescent="0.2">
      <c r="A20" s="252"/>
      <c r="B20" s="252" t="s">
        <v>327</v>
      </c>
      <c r="C20" s="232">
        <f>SUM(C17:C19)</f>
        <v>0</v>
      </c>
      <c r="D20" s="311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1.7716535433070868" bottom="0.74803149606299213" header="0.31496062992125984" footer="0.31496062992125984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7" t="s">
        <v>143</v>
      </c>
      <c r="B2" s="458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zoomScaleNormal="100" zoomScaleSheetLayoutView="100" workbookViewId="0">
      <selection activeCell="H35" sqref="A1:H35"/>
    </sheetView>
  </sheetViews>
  <sheetFormatPr baseColWidth="10" defaultColWidth="13.7109375" defaultRowHeight="11.25" x14ac:dyDescent="0.2"/>
  <cols>
    <col min="1" max="1" width="20.7109375" style="89" customWidth="1"/>
    <col min="2" max="2" width="31.140625" style="89" bestFit="1" customWidth="1"/>
    <col min="3" max="4" width="8.42578125" style="7" bestFit="1" customWidth="1"/>
    <col min="5" max="6" width="8.85546875" style="7" bestFit="1" customWidth="1"/>
    <col min="7" max="7" width="8.5703125" style="7" bestFit="1" customWidth="1"/>
    <col min="8" max="8" width="15.5703125" style="89" bestFit="1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8"/>
      <c r="D1" s="248"/>
      <c r="E1" s="248"/>
      <c r="F1" s="248"/>
      <c r="G1" s="248"/>
      <c r="H1" s="5"/>
    </row>
    <row r="2" spans="1:8" x14ac:dyDescent="0.2">
      <c r="A2" s="3" t="s">
        <v>139</v>
      </c>
      <c r="B2" s="3"/>
      <c r="C2" s="248"/>
      <c r="D2" s="248"/>
      <c r="E2" s="248"/>
      <c r="F2" s="248"/>
      <c r="G2" s="248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6" t="s">
        <v>336</v>
      </c>
      <c r="B5" s="190"/>
      <c r="C5" s="23"/>
      <c r="D5" s="23"/>
      <c r="E5" s="23"/>
      <c r="F5" s="23"/>
      <c r="G5" s="23"/>
      <c r="H5" s="324" t="s">
        <v>333</v>
      </c>
    </row>
    <row r="6" spans="1:8" x14ac:dyDescent="0.2">
      <c r="A6" s="287"/>
    </row>
    <row r="7" spans="1:8" ht="15" customHeight="1" x14ac:dyDescent="0.2">
      <c r="A7" s="227" t="s">
        <v>45</v>
      </c>
      <c r="B7" s="226" t="s">
        <v>46</v>
      </c>
      <c r="C7" s="224" t="s">
        <v>241</v>
      </c>
      <c r="D7" s="266" t="s">
        <v>264</v>
      </c>
      <c r="E7" s="266" t="s">
        <v>263</v>
      </c>
      <c r="F7" s="266" t="s">
        <v>262</v>
      </c>
      <c r="G7" s="265" t="s">
        <v>261</v>
      </c>
      <c r="H7" s="226" t="s">
        <v>260</v>
      </c>
    </row>
    <row r="8" spans="1:8" x14ac:dyDescent="0.2">
      <c r="A8" s="222" t="s">
        <v>578</v>
      </c>
      <c r="B8" s="222" t="s">
        <v>579</v>
      </c>
      <c r="C8" s="221">
        <v>-14140.84</v>
      </c>
      <c r="D8" s="221">
        <v>-14140.84</v>
      </c>
      <c r="E8" s="221"/>
      <c r="F8" s="221"/>
      <c r="G8" s="221"/>
      <c r="H8" s="323"/>
    </row>
    <row r="9" spans="1:8" x14ac:dyDescent="0.2">
      <c r="A9" s="222" t="s">
        <v>580</v>
      </c>
      <c r="B9" s="222" t="s">
        <v>581</v>
      </c>
      <c r="C9" s="221">
        <v>-344</v>
      </c>
      <c r="D9" s="221">
        <v>-344</v>
      </c>
      <c r="E9" s="221"/>
      <c r="F9" s="221"/>
      <c r="G9" s="221"/>
      <c r="H9" s="323"/>
    </row>
    <row r="10" spans="1:8" x14ac:dyDescent="0.2">
      <c r="A10" s="222" t="s">
        <v>582</v>
      </c>
      <c r="B10" s="222" t="s">
        <v>583</v>
      </c>
      <c r="C10" s="221">
        <v>-8100</v>
      </c>
      <c r="D10" s="221">
        <v>-8100</v>
      </c>
      <c r="E10" s="221"/>
      <c r="F10" s="221"/>
      <c r="G10" s="221"/>
      <c r="H10" s="323"/>
    </row>
    <row r="11" spans="1:8" x14ac:dyDescent="0.2">
      <c r="A11" s="222" t="s">
        <v>584</v>
      </c>
      <c r="B11" s="222" t="s">
        <v>585</v>
      </c>
      <c r="C11" s="221">
        <v>-25576.11</v>
      </c>
      <c r="D11" s="221">
        <v>-25576.11</v>
      </c>
      <c r="E11" s="221"/>
      <c r="F11" s="221"/>
      <c r="G11" s="221"/>
      <c r="H11" s="323"/>
    </row>
    <row r="12" spans="1:8" x14ac:dyDescent="0.2">
      <c r="A12" s="222" t="s">
        <v>586</v>
      </c>
      <c r="B12" s="222" t="s">
        <v>587</v>
      </c>
      <c r="C12" s="221">
        <v>5775.77</v>
      </c>
      <c r="D12" s="221">
        <v>5775.77</v>
      </c>
      <c r="E12" s="221"/>
      <c r="F12" s="221"/>
      <c r="G12" s="221"/>
      <c r="H12" s="323"/>
    </row>
    <row r="13" spans="1:8" x14ac:dyDescent="0.2">
      <c r="A13" s="222" t="s">
        <v>588</v>
      </c>
      <c r="B13" s="222" t="s">
        <v>589</v>
      </c>
      <c r="C13" s="221">
        <v>-957.25</v>
      </c>
      <c r="D13" s="221">
        <v>-957.25</v>
      </c>
      <c r="E13" s="221"/>
      <c r="F13" s="221"/>
      <c r="G13" s="221"/>
      <c r="H13" s="323"/>
    </row>
    <row r="14" spans="1:8" x14ac:dyDescent="0.2">
      <c r="A14" s="222" t="s">
        <v>590</v>
      </c>
      <c r="B14" s="222" t="s">
        <v>591</v>
      </c>
      <c r="C14" s="221">
        <v>-8552.01</v>
      </c>
      <c r="D14" s="221">
        <v>-8552.01</v>
      </c>
      <c r="E14" s="221"/>
      <c r="F14" s="221"/>
      <c r="G14" s="221"/>
      <c r="H14" s="323"/>
    </row>
    <row r="15" spans="1:8" x14ac:dyDescent="0.2">
      <c r="A15" s="222" t="s">
        <v>592</v>
      </c>
      <c r="B15" s="222" t="s">
        <v>593</v>
      </c>
      <c r="C15" s="221">
        <v>1125.1300000000001</v>
      </c>
      <c r="D15" s="221">
        <v>1125.1300000000001</v>
      </c>
      <c r="E15" s="221"/>
      <c r="F15" s="221"/>
      <c r="G15" s="221"/>
      <c r="H15" s="323"/>
    </row>
    <row r="16" spans="1:8" x14ac:dyDescent="0.2">
      <c r="A16" s="222" t="s">
        <v>594</v>
      </c>
      <c r="B16" s="222" t="s">
        <v>595</v>
      </c>
      <c r="C16" s="221">
        <v>-700.38</v>
      </c>
      <c r="D16" s="221">
        <v>-700.38</v>
      </c>
      <c r="E16" s="221"/>
      <c r="F16" s="221"/>
      <c r="G16" s="221"/>
      <c r="H16" s="323"/>
    </row>
    <row r="17" spans="1:8" x14ac:dyDescent="0.2">
      <c r="A17" s="222"/>
      <c r="B17" s="222"/>
      <c r="C17" s="221"/>
      <c r="D17" s="221"/>
      <c r="E17" s="221"/>
      <c r="F17" s="221"/>
      <c r="G17" s="221"/>
      <c r="H17" s="323"/>
    </row>
    <row r="18" spans="1:8" x14ac:dyDescent="0.2">
      <c r="A18" s="222"/>
      <c r="B18" s="222"/>
      <c r="C18" s="221"/>
      <c r="D18" s="221"/>
      <c r="E18" s="221"/>
      <c r="F18" s="221"/>
      <c r="G18" s="221"/>
      <c r="H18" s="323"/>
    </row>
    <row r="19" spans="1:8" x14ac:dyDescent="0.2">
      <c r="A19" s="222"/>
      <c r="B19" s="222"/>
      <c r="C19" s="221"/>
      <c r="D19" s="221"/>
      <c r="E19" s="221"/>
      <c r="F19" s="221"/>
      <c r="G19" s="221"/>
      <c r="H19" s="323"/>
    </row>
    <row r="20" spans="1:8" x14ac:dyDescent="0.2">
      <c r="A20" s="222"/>
      <c r="B20" s="222"/>
      <c r="C20" s="221"/>
      <c r="D20" s="221"/>
      <c r="E20" s="221"/>
      <c r="F20" s="221"/>
      <c r="G20" s="221"/>
      <c r="H20" s="323"/>
    </row>
    <row r="21" spans="1:8" x14ac:dyDescent="0.2">
      <c r="A21" s="222"/>
      <c r="B21" s="222"/>
      <c r="C21" s="221"/>
      <c r="D21" s="221"/>
      <c r="E21" s="221"/>
      <c r="F21" s="221"/>
      <c r="G21" s="221"/>
      <c r="H21" s="323"/>
    </row>
    <row r="22" spans="1:8" x14ac:dyDescent="0.2">
      <c r="A22" s="322"/>
      <c r="B22" s="322" t="s">
        <v>335</v>
      </c>
      <c r="C22" s="321">
        <f>SUM(C8:C21)</f>
        <v>-51469.689999999995</v>
      </c>
      <c r="D22" s="321">
        <f>SUM(D8:D21)</f>
        <v>-51469.689999999995</v>
      </c>
      <c r="E22" s="321">
        <f>SUM(E8:E21)</f>
        <v>0</v>
      </c>
      <c r="F22" s="321">
        <f>SUM(F8:F21)</f>
        <v>0</v>
      </c>
      <c r="G22" s="321">
        <f>SUM(G8:G21)</f>
        <v>0</v>
      </c>
      <c r="H22" s="321"/>
    </row>
    <row r="25" spans="1:8" x14ac:dyDescent="0.2">
      <c r="A25" s="216" t="s">
        <v>334</v>
      </c>
      <c r="B25" s="190"/>
      <c r="C25" s="23"/>
      <c r="D25" s="23"/>
      <c r="E25" s="23"/>
      <c r="F25" s="23"/>
      <c r="G25" s="23"/>
      <c r="H25" s="324" t="s">
        <v>333</v>
      </c>
    </row>
    <row r="26" spans="1:8" x14ac:dyDescent="0.2">
      <c r="A26" s="287"/>
    </row>
    <row r="27" spans="1:8" ht="15" customHeight="1" x14ac:dyDescent="0.2">
      <c r="A27" s="227" t="s">
        <v>45</v>
      </c>
      <c r="B27" s="226" t="s">
        <v>46</v>
      </c>
      <c r="C27" s="224" t="s">
        <v>241</v>
      </c>
      <c r="D27" s="266" t="s">
        <v>264</v>
      </c>
      <c r="E27" s="266" t="s">
        <v>263</v>
      </c>
      <c r="F27" s="266" t="s">
        <v>262</v>
      </c>
      <c r="G27" s="265" t="s">
        <v>261</v>
      </c>
      <c r="H27" s="226" t="s">
        <v>260</v>
      </c>
    </row>
    <row r="28" spans="1:8" x14ac:dyDescent="0.2">
      <c r="A28" s="222" t="s">
        <v>517</v>
      </c>
      <c r="B28" s="222" t="s">
        <v>517</v>
      </c>
      <c r="C28" s="221"/>
      <c r="D28" s="221"/>
      <c r="E28" s="221"/>
      <c r="F28" s="221"/>
      <c r="G28" s="221"/>
      <c r="H28" s="323"/>
    </row>
    <row r="29" spans="1:8" x14ac:dyDescent="0.2">
      <c r="A29" s="222"/>
      <c r="B29" s="222"/>
      <c r="C29" s="221"/>
      <c r="D29" s="221"/>
      <c r="E29" s="221"/>
      <c r="F29" s="221"/>
      <c r="G29" s="221"/>
      <c r="H29" s="323"/>
    </row>
    <row r="30" spans="1:8" x14ac:dyDescent="0.2">
      <c r="A30" s="222"/>
      <c r="B30" s="222"/>
      <c r="C30" s="221"/>
      <c r="D30" s="221"/>
      <c r="E30" s="221"/>
      <c r="F30" s="221"/>
      <c r="G30" s="221"/>
      <c r="H30" s="323"/>
    </row>
    <row r="31" spans="1:8" x14ac:dyDescent="0.2">
      <c r="A31" s="222"/>
      <c r="B31" s="222"/>
      <c r="C31" s="221"/>
      <c r="D31" s="221"/>
      <c r="E31" s="221"/>
      <c r="F31" s="221"/>
      <c r="G31" s="221"/>
      <c r="H31" s="323"/>
    </row>
    <row r="32" spans="1:8" x14ac:dyDescent="0.2">
      <c r="A32" s="222"/>
      <c r="B32" s="222"/>
      <c r="C32" s="221"/>
      <c r="D32" s="221"/>
      <c r="E32" s="221"/>
      <c r="F32" s="221"/>
      <c r="G32" s="221"/>
      <c r="H32" s="323"/>
    </row>
    <row r="33" spans="1:8" x14ac:dyDescent="0.2">
      <c r="A33" s="222"/>
      <c r="B33" s="222"/>
      <c r="C33" s="221"/>
      <c r="D33" s="221"/>
      <c r="E33" s="221"/>
      <c r="F33" s="221"/>
      <c r="G33" s="221"/>
      <c r="H33" s="323"/>
    </row>
    <row r="34" spans="1:8" x14ac:dyDescent="0.2">
      <c r="A34" s="222"/>
      <c r="B34" s="222"/>
      <c r="C34" s="221"/>
      <c r="D34" s="221"/>
      <c r="E34" s="221"/>
      <c r="F34" s="221"/>
      <c r="G34" s="221"/>
      <c r="H34" s="323"/>
    </row>
    <row r="35" spans="1:8" x14ac:dyDescent="0.2">
      <c r="A35" s="322"/>
      <c r="B35" s="322" t="s">
        <v>332</v>
      </c>
      <c r="C35" s="321">
        <f>SUM(C28:C34)</f>
        <v>0</v>
      </c>
      <c r="D35" s="321">
        <f>SUM(D28:D34)</f>
        <v>0</v>
      </c>
      <c r="E35" s="321">
        <f>SUM(E28:E34)</f>
        <v>0</v>
      </c>
      <c r="F35" s="321">
        <f>SUM(F28:F34)</f>
        <v>0</v>
      </c>
      <c r="G35" s="321">
        <f>SUM(G28:G34)</f>
        <v>0</v>
      </c>
      <c r="H35" s="321"/>
    </row>
  </sheetData>
  <dataValidations count="8">
    <dataValidation allowBlank="1" showInputMessage="1" showErrorMessage="1" prompt="Saldo final de la Información Financiera Trimestral que se presenta (trimestral: 1er, 2do, 3ro. o 4to.)." sqref="C7 C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Informar sobre la factibilidad de pago." sqref="H7 H27"/>
    <dataValidation allowBlank="1" showInputMessage="1" showErrorMessage="1" prompt="Importe de la cuentas por cobrar con vencimiento mayor a 365 días." sqref="G7 G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 a 90 días." sqref="D7 D27"/>
    <dataValidation allowBlank="1" showInputMessage="1" showErrorMessage="1" prompt="Corresponde al nombre o descripción de la cuenta de acuerdo al Plan de Cuentas emitido por el CONAC." sqref="B7 B27"/>
  </dataValidations>
  <pageMargins left="0.70866141732283472" right="0.70866141732283472" top="1.7716535433070868" bottom="0.74803149606299213" header="0.31496062992125984" footer="0.31496062992125984"/>
  <pageSetup scale="81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57" t="s">
        <v>143</v>
      </c>
      <c r="B2" s="458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Normal="100" zoomScaleSheetLayoutView="100" workbookViewId="0">
      <selection activeCell="E18" sqref="A1:E18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6.7109375" style="7" bestFit="1" customWidth="1"/>
    <col min="4" max="4" width="11.28515625" style="89" bestFit="1" customWidth="1"/>
    <col min="5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3" t="s">
        <v>342</v>
      </c>
      <c r="B5" s="333"/>
      <c r="E5" s="324" t="s">
        <v>339</v>
      </c>
    </row>
    <row r="6" spans="1:5" x14ac:dyDescent="0.2">
      <c r="D6" s="23"/>
    </row>
    <row r="7" spans="1:5" ht="15" customHeight="1" x14ac:dyDescent="0.2">
      <c r="A7" s="227" t="s">
        <v>45</v>
      </c>
      <c r="B7" s="226" t="s">
        <v>46</v>
      </c>
      <c r="C7" s="224" t="s">
        <v>241</v>
      </c>
      <c r="D7" s="224" t="s">
        <v>338</v>
      </c>
      <c r="E7" s="224" t="s">
        <v>260</v>
      </c>
    </row>
    <row r="8" spans="1:5" ht="11.25" customHeight="1" x14ac:dyDescent="0.2">
      <c r="A8" s="222" t="s">
        <v>517</v>
      </c>
      <c r="B8" s="222" t="s">
        <v>517</v>
      </c>
      <c r="C8" s="323"/>
      <c r="D8" s="323"/>
      <c r="E8" s="302"/>
    </row>
    <row r="9" spans="1:5" x14ac:dyDescent="0.2">
      <c r="A9" s="222"/>
      <c r="B9" s="222"/>
      <c r="C9" s="323"/>
      <c r="D9" s="323"/>
      <c r="E9" s="302"/>
    </row>
    <row r="10" spans="1:5" x14ac:dyDescent="0.2">
      <c r="A10" s="332"/>
      <c r="B10" s="332" t="s">
        <v>341</v>
      </c>
      <c r="C10" s="331">
        <f>SUM(C8:C9)</f>
        <v>0</v>
      </c>
      <c r="D10" s="325"/>
      <c r="E10" s="325"/>
    </row>
    <row r="13" spans="1:5" ht="11.25" customHeight="1" x14ac:dyDescent="0.2">
      <c r="A13" s="216" t="s">
        <v>340</v>
      </c>
      <c r="B13" s="190"/>
      <c r="E13" s="324" t="s">
        <v>339</v>
      </c>
    </row>
    <row r="14" spans="1:5" x14ac:dyDescent="0.2">
      <c r="A14" s="287"/>
    </row>
    <row r="15" spans="1:5" ht="15" customHeight="1" x14ac:dyDescent="0.2">
      <c r="A15" s="227" t="s">
        <v>45</v>
      </c>
      <c r="B15" s="226" t="s">
        <v>46</v>
      </c>
      <c r="C15" s="224" t="s">
        <v>241</v>
      </c>
      <c r="D15" s="224" t="s">
        <v>338</v>
      </c>
      <c r="E15" s="224" t="s">
        <v>260</v>
      </c>
    </row>
    <row r="16" spans="1:5" x14ac:dyDescent="0.2">
      <c r="A16" s="330" t="s">
        <v>517</v>
      </c>
      <c r="B16" s="329" t="s">
        <v>517</v>
      </c>
      <c r="C16" s="328"/>
      <c r="D16" s="323"/>
      <c r="E16" s="302"/>
    </row>
    <row r="17" spans="1:5" x14ac:dyDescent="0.2">
      <c r="A17" s="222"/>
      <c r="B17" s="327"/>
      <c r="C17" s="323"/>
      <c r="D17" s="323"/>
      <c r="E17" s="302"/>
    </row>
    <row r="18" spans="1:5" x14ac:dyDescent="0.2">
      <c r="A18" s="322"/>
      <c r="B18" s="322" t="s">
        <v>337</v>
      </c>
      <c r="C18" s="326">
        <f>SUM(C16:C17)</f>
        <v>0</v>
      </c>
      <c r="D18" s="325"/>
      <c r="E18" s="325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0866141732283472" right="0.70866141732283472" top="1.7716535433070868" bottom="0.74803149606299213" header="0.31496062992125984" footer="0.31496062992125984"/>
  <pageSetup scale="84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57" t="s">
        <v>143</v>
      </c>
      <c r="B2" s="458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zoomScaleNormal="100" zoomScaleSheetLayoutView="100" workbookViewId="0">
      <selection activeCell="E26" sqref="A1:E26"/>
    </sheetView>
  </sheetViews>
  <sheetFormatPr baseColWidth="10" defaultRowHeight="11.25" x14ac:dyDescent="0.2"/>
  <cols>
    <col min="1" max="1" width="20.7109375" style="89" customWidth="1"/>
    <col min="2" max="2" width="19" style="89" bestFit="1" customWidth="1"/>
    <col min="3" max="3" width="17.7109375" style="7" customWidth="1"/>
    <col min="4" max="4" width="11.28515625" style="89" bestFit="1" customWidth="1"/>
    <col min="5" max="5" width="15.5703125" style="89" bestFit="1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6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6" t="s">
        <v>350</v>
      </c>
      <c r="B5" s="190"/>
      <c r="C5" s="7"/>
      <c r="D5" s="89"/>
      <c r="E5" s="324" t="s">
        <v>344</v>
      </c>
    </row>
    <row r="6" spans="1:5" s="12" customFormat="1" x14ac:dyDescent="0.2">
      <c r="A6" s="287"/>
      <c r="B6" s="89"/>
      <c r="C6" s="7"/>
      <c r="D6" s="89"/>
      <c r="E6" s="89"/>
    </row>
    <row r="7" spans="1:5" s="12" customFormat="1" ht="15" customHeight="1" x14ac:dyDescent="0.2">
      <c r="A7" s="227" t="s">
        <v>45</v>
      </c>
      <c r="B7" s="226" t="s">
        <v>46</v>
      </c>
      <c r="C7" s="224" t="s">
        <v>241</v>
      </c>
      <c r="D7" s="224" t="s">
        <v>338</v>
      </c>
      <c r="E7" s="224" t="s">
        <v>260</v>
      </c>
    </row>
    <row r="8" spans="1:5" s="12" customFormat="1" x14ac:dyDescent="0.2">
      <c r="A8" s="330" t="s">
        <v>517</v>
      </c>
      <c r="B8" s="329" t="s">
        <v>517</v>
      </c>
      <c r="C8" s="328"/>
      <c r="D8" s="323"/>
      <c r="E8" s="302"/>
    </row>
    <row r="9" spans="1:5" s="12" customFormat="1" x14ac:dyDescent="0.2">
      <c r="A9" s="222"/>
      <c r="B9" s="327"/>
      <c r="C9" s="323"/>
      <c r="D9" s="323"/>
      <c r="E9" s="302"/>
    </row>
    <row r="10" spans="1:5" s="12" customFormat="1" x14ac:dyDescent="0.2">
      <c r="A10" s="322"/>
      <c r="B10" s="322" t="s">
        <v>349</v>
      </c>
      <c r="C10" s="326">
        <f>SUM(C8:C9)</f>
        <v>0</v>
      </c>
      <c r="D10" s="325"/>
      <c r="E10" s="325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6" t="s">
        <v>348</v>
      </c>
      <c r="B13" s="216"/>
      <c r="C13" s="13"/>
      <c r="D13" s="25"/>
      <c r="E13" s="190" t="s">
        <v>347</v>
      </c>
    </row>
    <row r="14" spans="1:5" s="24" customFormat="1" x14ac:dyDescent="0.2">
      <c r="A14" s="280"/>
      <c r="B14" s="280"/>
      <c r="C14" s="23"/>
      <c r="D14" s="25"/>
    </row>
    <row r="15" spans="1:5" ht="15" customHeight="1" x14ac:dyDescent="0.2">
      <c r="A15" s="227" t="s">
        <v>45</v>
      </c>
      <c r="B15" s="226" t="s">
        <v>46</v>
      </c>
      <c r="C15" s="224" t="s">
        <v>241</v>
      </c>
      <c r="D15" s="224" t="s">
        <v>338</v>
      </c>
      <c r="E15" s="224" t="s">
        <v>260</v>
      </c>
    </row>
    <row r="16" spans="1:5" ht="11.25" customHeight="1" x14ac:dyDescent="0.2">
      <c r="A16" s="237" t="s">
        <v>517</v>
      </c>
      <c r="B16" s="275" t="s">
        <v>517</v>
      </c>
      <c r="C16" s="221"/>
      <c r="D16" s="221"/>
      <c r="E16" s="302"/>
    </row>
    <row r="17" spans="1:5" x14ac:dyDescent="0.2">
      <c r="A17" s="237"/>
      <c r="B17" s="275"/>
      <c r="C17" s="221"/>
      <c r="D17" s="221"/>
      <c r="E17" s="302"/>
    </row>
    <row r="18" spans="1:5" x14ac:dyDescent="0.2">
      <c r="A18" s="335"/>
      <c r="B18" s="335" t="s">
        <v>346</v>
      </c>
      <c r="C18" s="334">
        <f>SUM(C16:C17)</f>
        <v>0</v>
      </c>
      <c r="D18" s="243"/>
      <c r="E18" s="243"/>
    </row>
    <row r="21" spans="1:5" x14ac:dyDescent="0.2">
      <c r="A21" s="216" t="s">
        <v>345</v>
      </c>
      <c r="B21" s="190"/>
      <c r="E21" s="324" t="s">
        <v>344</v>
      </c>
    </row>
    <row r="22" spans="1:5" x14ac:dyDescent="0.2">
      <c r="A22" s="287"/>
    </row>
    <row r="23" spans="1:5" ht="15" customHeight="1" x14ac:dyDescent="0.2">
      <c r="A23" s="227" t="s">
        <v>45</v>
      </c>
      <c r="B23" s="226" t="s">
        <v>46</v>
      </c>
      <c r="C23" s="224" t="s">
        <v>241</v>
      </c>
      <c r="D23" s="224" t="s">
        <v>338</v>
      </c>
      <c r="E23" s="224" t="s">
        <v>260</v>
      </c>
    </row>
    <row r="24" spans="1:5" x14ac:dyDescent="0.2">
      <c r="A24" s="330" t="s">
        <v>517</v>
      </c>
      <c r="B24" s="329" t="s">
        <v>517</v>
      </c>
      <c r="C24" s="328"/>
      <c r="D24" s="323"/>
      <c r="E24" s="302"/>
    </row>
    <row r="25" spans="1:5" x14ac:dyDescent="0.2">
      <c r="A25" s="222"/>
      <c r="B25" s="327"/>
      <c r="C25" s="323"/>
      <c r="D25" s="323"/>
      <c r="E25" s="302"/>
    </row>
    <row r="26" spans="1:5" x14ac:dyDescent="0.2">
      <c r="A26" s="322"/>
      <c r="B26" s="322" t="s">
        <v>343</v>
      </c>
      <c r="C26" s="326">
        <f>SUM(C24:C25)</f>
        <v>0</v>
      </c>
      <c r="D26" s="325"/>
      <c r="E26" s="325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0866141732283472" right="0.70866141732283472" top="1.7716535433070868" bottom="0.74803149606299213" header="0.31496062992125984" footer="0.31496062992125984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57" t="s">
        <v>143</v>
      </c>
      <c r="B2" s="458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sqref="A1:AA18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3"/>
    <col min="29" max="16384" width="11.42578125" style="192"/>
  </cols>
  <sheetData>
    <row r="1" spans="1:28" s="24" customFormat="1" ht="18" customHeight="1" x14ac:dyDescent="0.2">
      <c r="A1" s="471" t="s">
        <v>774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6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72" t="s">
        <v>54</v>
      </c>
      <c r="Q4" s="472"/>
      <c r="R4" s="472"/>
      <c r="S4" s="472"/>
      <c r="T4" s="472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3" t="s">
        <v>55</v>
      </c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474"/>
    </row>
    <row r="7" spans="1:28" ht="12.95" customHeight="1" x14ac:dyDescent="0.2">
      <c r="A7" s="211"/>
      <c r="B7" s="211"/>
      <c r="C7" s="211"/>
      <c r="D7" s="211"/>
      <c r="E7" s="211"/>
      <c r="F7" s="214" t="s">
        <v>120</v>
      </c>
      <c r="G7" s="213"/>
      <c r="H7" s="215" t="s">
        <v>237</v>
      </c>
      <c r="I7" s="212"/>
      <c r="J7" s="211"/>
      <c r="K7" s="214" t="s">
        <v>121</v>
      </c>
      <c r="L7" s="213"/>
      <c r="M7" s="212"/>
      <c r="N7" s="212"/>
      <c r="O7" s="212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</row>
    <row r="8" spans="1:28" s="206" customFormat="1" ht="33.75" customHeight="1" x14ac:dyDescent="0.25">
      <c r="A8" s="208" t="s">
        <v>125</v>
      </c>
      <c r="B8" s="208" t="s">
        <v>56</v>
      </c>
      <c r="C8" s="208" t="s">
        <v>57</v>
      </c>
      <c r="D8" s="208" t="s">
        <v>134</v>
      </c>
      <c r="E8" s="208" t="s">
        <v>126</v>
      </c>
      <c r="F8" s="210" t="s">
        <v>69</v>
      </c>
      <c r="G8" s="210" t="s">
        <v>70</v>
      </c>
      <c r="H8" s="210" t="s">
        <v>70</v>
      </c>
      <c r="I8" s="209" t="s">
        <v>127</v>
      </c>
      <c r="J8" s="208" t="s">
        <v>58</v>
      </c>
      <c r="K8" s="210" t="s">
        <v>69</v>
      </c>
      <c r="L8" s="210" t="s">
        <v>70</v>
      </c>
      <c r="M8" s="209" t="s">
        <v>122</v>
      </c>
      <c r="N8" s="209" t="s">
        <v>123</v>
      </c>
      <c r="O8" s="209" t="s">
        <v>59</v>
      </c>
      <c r="P8" s="208" t="s">
        <v>128</v>
      </c>
      <c r="Q8" s="208" t="s">
        <v>129</v>
      </c>
      <c r="R8" s="208" t="s">
        <v>60</v>
      </c>
      <c r="S8" s="208" t="s">
        <v>61</v>
      </c>
      <c r="T8" s="208" t="s">
        <v>62</v>
      </c>
      <c r="U8" s="208" t="s">
        <v>63</v>
      </c>
      <c r="V8" s="208" t="s">
        <v>64</v>
      </c>
      <c r="W8" s="208" t="s">
        <v>65</v>
      </c>
      <c r="X8" s="208" t="s">
        <v>66</v>
      </c>
      <c r="Y8" s="208" t="s">
        <v>124</v>
      </c>
      <c r="Z8" s="208" t="s">
        <v>67</v>
      </c>
      <c r="AA8" s="208" t="s">
        <v>68</v>
      </c>
      <c r="AB8" s="207"/>
    </row>
    <row r="9" spans="1:28" x14ac:dyDescent="0.2">
      <c r="A9" s="203" t="s">
        <v>71</v>
      </c>
      <c r="B9" s="198"/>
      <c r="C9" s="196"/>
      <c r="D9" s="196"/>
      <c r="E9" s="196"/>
      <c r="F9" s="200"/>
      <c r="G9" s="200"/>
      <c r="H9" s="202"/>
      <c r="I9" s="202"/>
      <c r="J9" s="201"/>
      <c r="K9" s="200"/>
      <c r="L9" s="200"/>
      <c r="M9" s="200"/>
      <c r="N9" s="200"/>
      <c r="O9" s="200"/>
      <c r="P9" s="199"/>
      <c r="Q9" s="199"/>
      <c r="R9" s="197"/>
      <c r="S9" s="197"/>
      <c r="T9" s="196"/>
      <c r="U9" s="196"/>
      <c r="V9" s="198"/>
      <c r="W9" s="198"/>
      <c r="X9" s="196"/>
      <c r="Y9" s="196"/>
      <c r="Z9" s="197"/>
      <c r="AA9" s="196"/>
    </row>
    <row r="10" spans="1:28" s="204" customFormat="1" x14ac:dyDescent="0.2">
      <c r="A10" s="203" t="s">
        <v>72</v>
      </c>
      <c r="B10" s="198"/>
      <c r="C10" s="196"/>
      <c r="D10" s="196"/>
      <c r="E10" s="196"/>
      <c r="F10" s="200"/>
      <c r="G10" s="200"/>
      <c r="H10" s="202"/>
      <c r="I10" s="202"/>
      <c r="J10" s="201"/>
      <c r="K10" s="200"/>
      <c r="L10" s="200"/>
      <c r="M10" s="200"/>
      <c r="N10" s="200"/>
      <c r="O10" s="200"/>
      <c r="P10" s="199"/>
      <c r="Q10" s="199"/>
      <c r="R10" s="197"/>
      <c r="S10" s="197"/>
      <c r="T10" s="196"/>
      <c r="U10" s="196"/>
      <c r="V10" s="198"/>
      <c r="W10" s="198"/>
      <c r="X10" s="196"/>
      <c r="Y10" s="196"/>
      <c r="Z10" s="197"/>
      <c r="AA10" s="196"/>
      <c r="AB10" s="205"/>
    </row>
    <row r="11" spans="1:28" s="193" customFormat="1" x14ac:dyDescent="0.2">
      <c r="A11" s="203" t="s">
        <v>73</v>
      </c>
      <c r="B11" s="198"/>
      <c r="C11" s="196"/>
      <c r="D11" s="196"/>
      <c r="E11" s="196"/>
      <c r="F11" s="200"/>
      <c r="G11" s="200"/>
      <c r="H11" s="202"/>
      <c r="I11" s="202"/>
      <c r="J11" s="201"/>
      <c r="K11" s="200"/>
      <c r="L11" s="200"/>
      <c r="M11" s="200"/>
      <c r="N11" s="200"/>
      <c r="O11" s="200"/>
      <c r="P11" s="199"/>
      <c r="Q11" s="199"/>
      <c r="R11" s="197"/>
      <c r="S11" s="197"/>
      <c r="T11" s="196"/>
      <c r="U11" s="196"/>
      <c r="V11" s="198"/>
      <c r="W11" s="198"/>
      <c r="X11" s="196"/>
      <c r="Y11" s="196"/>
      <c r="Z11" s="197"/>
      <c r="AA11" s="196"/>
    </row>
    <row r="12" spans="1:28" s="193" customFormat="1" x14ac:dyDescent="0.2">
      <c r="A12" s="203" t="s">
        <v>74</v>
      </c>
      <c r="B12" s="198"/>
      <c r="C12" s="196"/>
      <c r="D12" s="196"/>
      <c r="E12" s="196"/>
      <c r="F12" s="200"/>
      <c r="G12" s="200"/>
      <c r="H12" s="202"/>
      <c r="I12" s="202"/>
      <c r="J12" s="201"/>
      <c r="K12" s="200"/>
      <c r="L12" s="200"/>
      <c r="M12" s="200"/>
      <c r="N12" s="200"/>
      <c r="O12" s="200"/>
      <c r="P12" s="199"/>
      <c r="Q12" s="199"/>
      <c r="R12" s="197"/>
      <c r="S12" s="197"/>
      <c r="T12" s="196"/>
      <c r="U12" s="196"/>
      <c r="V12" s="198"/>
      <c r="W12" s="198"/>
      <c r="X12" s="196"/>
      <c r="Y12" s="196"/>
      <c r="Z12" s="197"/>
      <c r="AA12" s="196"/>
    </row>
    <row r="13" spans="1:28" s="193" customFormat="1" x14ac:dyDescent="0.2">
      <c r="A13" s="203"/>
      <c r="B13" s="198"/>
      <c r="C13" s="196"/>
      <c r="D13" s="196"/>
      <c r="E13" s="196"/>
      <c r="F13" s="200"/>
      <c r="G13" s="200"/>
      <c r="H13" s="202"/>
      <c r="I13" s="202"/>
      <c r="J13" s="201"/>
      <c r="K13" s="200"/>
      <c r="L13" s="200"/>
      <c r="M13" s="200"/>
      <c r="N13" s="200"/>
      <c r="O13" s="200"/>
      <c r="P13" s="199"/>
      <c r="Q13" s="199"/>
      <c r="R13" s="197"/>
      <c r="S13" s="197"/>
      <c r="T13" s="196"/>
      <c r="U13" s="196"/>
      <c r="V13" s="198"/>
      <c r="W13" s="198"/>
      <c r="X13" s="196"/>
      <c r="Y13" s="196"/>
      <c r="Z13" s="197"/>
      <c r="AA13" s="196"/>
    </row>
    <row r="14" spans="1:28" s="193" customFormat="1" x14ac:dyDescent="0.2">
      <c r="A14" s="203"/>
      <c r="B14" s="198"/>
      <c r="C14" s="196"/>
      <c r="D14" s="196"/>
      <c r="E14" s="196"/>
      <c r="F14" s="200"/>
      <c r="G14" s="200"/>
      <c r="H14" s="202"/>
      <c r="I14" s="202"/>
      <c r="J14" s="201"/>
      <c r="K14" s="200"/>
      <c r="L14" s="200"/>
      <c r="M14" s="200"/>
      <c r="N14" s="200"/>
      <c r="O14" s="200"/>
      <c r="P14" s="199"/>
      <c r="Q14" s="199"/>
      <c r="R14" s="197"/>
      <c r="S14" s="197"/>
      <c r="T14" s="196"/>
      <c r="U14" s="196"/>
      <c r="V14" s="198"/>
      <c r="W14" s="198"/>
      <c r="X14" s="196"/>
      <c r="Y14" s="196"/>
      <c r="Z14" s="197"/>
      <c r="AA14" s="196"/>
    </row>
    <row r="15" spans="1:28" s="193" customFormat="1" x14ac:dyDescent="0.2">
      <c r="A15" s="203"/>
      <c r="B15" s="198"/>
      <c r="C15" s="196"/>
      <c r="D15" s="196"/>
      <c r="E15" s="196"/>
      <c r="F15" s="200"/>
      <c r="G15" s="200"/>
      <c r="H15" s="202"/>
      <c r="I15" s="202"/>
      <c r="J15" s="201"/>
      <c r="K15" s="200"/>
      <c r="L15" s="200"/>
      <c r="M15" s="200"/>
      <c r="N15" s="200"/>
      <c r="O15" s="200"/>
      <c r="P15" s="199"/>
      <c r="Q15" s="199"/>
      <c r="R15" s="197"/>
      <c r="S15" s="197"/>
      <c r="T15" s="196"/>
      <c r="U15" s="196"/>
      <c r="V15" s="198"/>
      <c r="W15" s="198"/>
      <c r="X15" s="196"/>
      <c r="Y15" s="196"/>
      <c r="Z15" s="197"/>
      <c r="AA15" s="196"/>
    </row>
    <row r="16" spans="1:28" s="193" customFormat="1" x14ac:dyDescent="0.2">
      <c r="A16" s="203"/>
      <c r="B16" s="198"/>
      <c r="C16" s="196"/>
      <c r="D16" s="196"/>
      <c r="E16" s="196"/>
      <c r="F16" s="200"/>
      <c r="G16" s="200"/>
      <c r="H16" s="202"/>
      <c r="I16" s="202"/>
      <c r="J16" s="201"/>
      <c r="K16" s="200"/>
      <c r="L16" s="200"/>
      <c r="M16" s="200"/>
      <c r="N16" s="200"/>
      <c r="O16" s="200"/>
      <c r="P16" s="199"/>
      <c r="Q16" s="199"/>
      <c r="R16" s="197"/>
      <c r="S16" s="197"/>
      <c r="T16" s="196"/>
      <c r="U16" s="196"/>
      <c r="V16" s="198"/>
      <c r="W16" s="198"/>
      <c r="X16" s="196"/>
      <c r="Y16" s="196"/>
      <c r="Z16" s="197"/>
      <c r="AA16" s="196"/>
    </row>
    <row r="17" spans="1:27" x14ac:dyDescent="0.2">
      <c r="A17" s="203"/>
      <c r="B17" s="198"/>
      <c r="C17" s="196"/>
      <c r="D17" s="196"/>
      <c r="E17" s="196"/>
      <c r="F17" s="200"/>
      <c r="G17" s="200"/>
      <c r="H17" s="202"/>
      <c r="I17" s="202"/>
      <c r="J17" s="201"/>
      <c r="K17" s="200"/>
      <c r="L17" s="200"/>
      <c r="M17" s="200"/>
      <c r="N17" s="200"/>
      <c r="O17" s="200"/>
      <c r="P17" s="199"/>
      <c r="Q17" s="199"/>
      <c r="R17" s="197"/>
      <c r="S17" s="197"/>
      <c r="T17" s="196"/>
      <c r="U17" s="196"/>
      <c r="V17" s="198"/>
      <c r="W17" s="198"/>
      <c r="X17" s="196"/>
      <c r="Y17" s="196"/>
      <c r="Z17" s="197"/>
      <c r="AA17" s="196"/>
    </row>
    <row r="18" spans="1:27" s="194" customFormat="1" x14ac:dyDescent="0.2">
      <c r="A18" s="195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4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4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1.7322834645669292" bottom="0.74803149606299213" header="0.31496062992125984" footer="0.31496062992125984"/>
  <pageSetup scale="41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57" t="s">
        <v>143</v>
      </c>
      <c r="B2" s="458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59" t="s">
        <v>228</v>
      </c>
      <c r="B6" s="460"/>
      <c r="C6" s="460"/>
      <c r="D6" s="460"/>
      <c r="E6" s="460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58" t="s">
        <v>143</v>
      </c>
      <c r="B2" s="458"/>
      <c r="C2" s="458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zoomScaleNormal="100" zoomScaleSheetLayoutView="100" workbookViewId="0">
      <selection activeCell="D37" sqref="A1:D37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0" t="s">
        <v>356</v>
      </c>
      <c r="B5" s="310"/>
      <c r="C5" s="13"/>
      <c r="D5" s="190" t="s">
        <v>355</v>
      </c>
    </row>
    <row r="6" spans="1:4" ht="11.25" customHeight="1" x14ac:dyDescent="0.2">
      <c r="A6" s="316"/>
      <c r="B6" s="316"/>
      <c r="C6" s="317"/>
      <c r="D6" s="337"/>
    </row>
    <row r="7" spans="1:4" ht="15" customHeight="1" x14ac:dyDescent="0.2">
      <c r="A7" s="227" t="s">
        <v>45</v>
      </c>
      <c r="B7" s="226" t="s">
        <v>46</v>
      </c>
      <c r="C7" s="224" t="s">
        <v>241</v>
      </c>
      <c r="D7" s="224" t="s">
        <v>260</v>
      </c>
    </row>
    <row r="8" spans="1:4" x14ac:dyDescent="0.2">
      <c r="A8" s="237" t="s">
        <v>596</v>
      </c>
      <c r="B8" s="237" t="s">
        <v>597</v>
      </c>
      <c r="C8" s="235">
        <v>107761.04</v>
      </c>
      <c r="D8" s="221"/>
    </row>
    <row r="9" spans="1:4" x14ac:dyDescent="0.2">
      <c r="A9" s="237"/>
      <c r="B9" s="237"/>
      <c r="C9" s="235"/>
      <c r="D9" s="221"/>
    </row>
    <row r="10" spans="1:4" x14ac:dyDescent="0.2">
      <c r="A10" s="237"/>
      <c r="B10" s="237"/>
      <c r="C10" s="235"/>
      <c r="D10" s="221"/>
    </row>
    <row r="11" spans="1:4" x14ac:dyDescent="0.2">
      <c r="A11" s="237"/>
      <c r="B11" s="237"/>
      <c r="C11" s="235"/>
      <c r="D11" s="221"/>
    </row>
    <row r="12" spans="1:4" x14ac:dyDescent="0.2">
      <c r="A12" s="237"/>
      <c r="B12" s="237"/>
      <c r="C12" s="235"/>
      <c r="D12" s="221"/>
    </row>
    <row r="13" spans="1:4" x14ac:dyDescent="0.2">
      <c r="A13" s="237"/>
      <c r="B13" s="237"/>
      <c r="C13" s="235"/>
      <c r="D13" s="221"/>
    </row>
    <row r="14" spans="1:4" x14ac:dyDescent="0.2">
      <c r="A14" s="237"/>
      <c r="B14" s="237"/>
      <c r="C14" s="235"/>
      <c r="D14" s="221"/>
    </row>
    <row r="15" spans="1:4" x14ac:dyDescent="0.2">
      <c r="A15" s="237"/>
      <c r="B15" s="237"/>
      <c r="C15" s="235"/>
      <c r="D15" s="221"/>
    </row>
    <row r="16" spans="1:4" x14ac:dyDescent="0.2">
      <c r="A16" s="237"/>
      <c r="B16" s="237"/>
      <c r="C16" s="235"/>
      <c r="D16" s="221"/>
    </row>
    <row r="17" spans="1:4" x14ac:dyDescent="0.2">
      <c r="A17" s="237"/>
      <c r="B17" s="237"/>
      <c r="C17" s="235"/>
      <c r="D17" s="221"/>
    </row>
    <row r="18" spans="1:4" x14ac:dyDescent="0.2">
      <c r="A18" s="237"/>
      <c r="B18" s="237"/>
      <c r="C18" s="235"/>
      <c r="D18" s="221"/>
    </row>
    <row r="19" spans="1:4" s="8" customFormat="1" x14ac:dyDescent="0.2">
      <c r="A19" s="252"/>
      <c r="B19" s="252" t="s">
        <v>354</v>
      </c>
      <c r="C19" s="232">
        <f>SUM(C8:C18)</f>
        <v>107761.04</v>
      </c>
      <c r="D19" s="243"/>
    </row>
    <row r="20" spans="1:4" s="8" customFormat="1" x14ac:dyDescent="0.2">
      <c r="A20" s="59"/>
      <c r="B20" s="59"/>
      <c r="C20" s="11"/>
      <c r="D20" s="11"/>
    </row>
    <row r="21" spans="1:4" s="8" customFormat="1" x14ac:dyDescent="0.2">
      <c r="A21" s="59"/>
      <c r="B21" s="59"/>
      <c r="C21" s="11"/>
      <c r="D21" s="11"/>
    </row>
    <row r="22" spans="1:4" x14ac:dyDescent="0.2">
      <c r="A22" s="60"/>
      <c r="B22" s="60"/>
      <c r="C22" s="36"/>
      <c r="D22" s="36"/>
    </row>
    <row r="23" spans="1:4" ht="21.75" customHeight="1" x14ac:dyDescent="0.2">
      <c r="A23" s="310" t="s">
        <v>353</v>
      </c>
      <c r="B23" s="310"/>
      <c r="C23" s="338"/>
      <c r="D23" s="190" t="s">
        <v>352</v>
      </c>
    </row>
    <row r="24" spans="1:4" x14ac:dyDescent="0.2">
      <c r="A24" s="316"/>
      <c r="B24" s="316"/>
      <c r="C24" s="317"/>
      <c r="D24" s="337"/>
    </row>
    <row r="25" spans="1:4" ht="15" customHeight="1" x14ac:dyDescent="0.2">
      <c r="A25" s="227" t="s">
        <v>45</v>
      </c>
      <c r="B25" s="226" t="s">
        <v>46</v>
      </c>
      <c r="C25" s="224" t="s">
        <v>241</v>
      </c>
      <c r="D25" s="224" t="s">
        <v>260</v>
      </c>
    </row>
    <row r="26" spans="1:4" x14ac:dyDescent="0.2">
      <c r="A26" s="237" t="s">
        <v>598</v>
      </c>
      <c r="B26" s="237" t="s">
        <v>599</v>
      </c>
      <c r="C26" s="235">
        <v>218979</v>
      </c>
      <c r="D26" s="221"/>
    </row>
    <row r="27" spans="1:4" x14ac:dyDescent="0.2">
      <c r="A27" s="237" t="s">
        <v>600</v>
      </c>
      <c r="B27" s="237" t="s">
        <v>601</v>
      </c>
      <c r="C27" s="235">
        <v>3606000</v>
      </c>
      <c r="D27" s="221"/>
    </row>
    <row r="28" spans="1:4" x14ac:dyDescent="0.2">
      <c r="A28" s="237"/>
      <c r="B28" s="237"/>
      <c r="C28" s="235"/>
      <c r="D28" s="221"/>
    </row>
    <row r="29" spans="1:4" x14ac:dyDescent="0.2">
      <c r="A29" s="237"/>
      <c r="B29" s="237"/>
      <c r="C29" s="235"/>
      <c r="D29" s="221"/>
    </row>
    <row r="30" spans="1:4" x14ac:dyDescent="0.2">
      <c r="A30" s="237"/>
      <c r="B30" s="237"/>
      <c r="C30" s="235"/>
      <c r="D30" s="221"/>
    </row>
    <row r="31" spans="1:4" x14ac:dyDescent="0.2">
      <c r="A31" s="237"/>
      <c r="B31" s="237"/>
      <c r="C31" s="235"/>
      <c r="D31" s="221"/>
    </row>
    <row r="32" spans="1:4" x14ac:dyDescent="0.2">
      <c r="A32" s="237"/>
      <c r="B32" s="237"/>
      <c r="C32" s="235"/>
      <c r="D32" s="221"/>
    </row>
    <row r="33" spans="1:4" x14ac:dyDescent="0.2">
      <c r="A33" s="237"/>
      <c r="B33" s="237"/>
      <c r="C33" s="235"/>
      <c r="D33" s="221"/>
    </row>
    <row r="34" spans="1:4" x14ac:dyDescent="0.2">
      <c r="A34" s="237"/>
      <c r="B34" s="237"/>
      <c r="C34" s="235"/>
      <c r="D34" s="221"/>
    </row>
    <row r="35" spans="1:4" x14ac:dyDescent="0.2">
      <c r="A35" s="237"/>
      <c r="B35" s="237"/>
      <c r="C35" s="235"/>
      <c r="D35" s="221"/>
    </row>
    <row r="36" spans="1:4" x14ac:dyDescent="0.2">
      <c r="A36" s="237"/>
      <c r="B36" s="237"/>
      <c r="C36" s="235"/>
      <c r="D36" s="221"/>
    </row>
    <row r="37" spans="1:4" x14ac:dyDescent="0.2">
      <c r="A37" s="252"/>
      <c r="B37" s="252" t="s">
        <v>351</v>
      </c>
      <c r="C37" s="232">
        <f>SUM(C26:C36)</f>
        <v>3824979</v>
      </c>
      <c r="D37" s="243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</sheetData>
  <dataValidations count="4">
    <dataValidation allowBlank="1" showInputMessage="1" showErrorMessage="1" prompt="Saldo final de la Información Financiera Trimestral que se presenta (trimestral: 1er, 2do, 3ro. o 4to.)." sqref="C7 C25"/>
    <dataValidation allowBlank="1" showInputMessage="1" showErrorMessage="1" prompt="Corresponde al número de la cuenta de acuerdo al Plan de Cuentas emitido por el CONAC (DOF 23/12/2015)." sqref="A7 A25"/>
    <dataValidation allowBlank="1" showInputMessage="1" showErrorMessage="1" prompt="Corresponde al nombre o descripción de la cuenta de acuerdo al Plan de Cuentas emitido por el CONAC." sqref="B7 B25"/>
    <dataValidation allowBlank="1" showInputMessage="1" showErrorMessage="1" prompt="Características cualitativas significativas que les impacten financieramente." sqref="D7 D25"/>
  </dataValidations>
  <pageMargins left="0.70866141732283472" right="0.70866141732283472" top="1.7716535433070868" bottom="0.98425196850393704" header="0.31496062992125984" footer="0.31496062992125984"/>
  <pageSetup scale="8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57" t="s">
        <v>143</v>
      </c>
      <c r="B2" s="458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E14" sqref="A1:E14"/>
    </sheetView>
  </sheetViews>
  <sheetFormatPr baseColWidth="10" defaultRowHeight="11.25" x14ac:dyDescent="0.2"/>
  <cols>
    <col min="1" max="1" width="20.7109375" style="89" customWidth="1"/>
    <col min="2" max="2" width="30.85546875" style="89" bestFit="1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0" t="s">
        <v>359</v>
      </c>
      <c r="B5" s="310"/>
      <c r="C5" s="22"/>
      <c r="E5" s="190" t="s">
        <v>358</v>
      </c>
    </row>
    <row r="6" spans="1:5" x14ac:dyDescent="0.2">
      <c r="A6" s="316"/>
      <c r="B6" s="316"/>
      <c r="C6" s="317"/>
      <c r="D6" s="316"/>
      <c r="E6" s="337"/>
    </row>
    <row r="7" spans="1:5" ht="15" customHeight="1" x14ac:dyDescent="0.2">
      <c r="A7" s="227" t="s">
        <v>45</v>
      </c>
      <c r="B7" s="226" t="s">
        <v>46</v>
      </c>
      <c r="C7" s="224" t="s">
        <v>241</v>
      </c>
      <c r="D7" s="344" t="s">
        <v>338</v>
      </c>
      <c r="E7" s="224" t="s">
        <v>260</v>
      </c>
    </row>
    <row r="8" spans="1:5" x14ac:dyDescent="0.2">
      <c r="A8" s="343" t="s">
        <v>602</v>
      </c>
      <c r="B8" s="343" t="s">
        <v>603</v>
      </c>
      <c r="C8" s="342">
        <v>26061</v>
      </c>
      <c r="D8" s="341"/>
      <c r="E8" s="341"/>
    </row>
    <row r="9" spans="1:5" x14ac:dyDescent="0.2">
      <c r="A9" s="343"/>
      <c r="B9" s="343"/>
      <c r="C9" s="342"/>
      <c r="D9" s="341"/>
      <c r="E9" s="341"/>
    </row>
    <row r="10" spans="1:5" x14ac:dyDescent="0.2">
      <c r="A10" s="343"/>
      <c r="B10" s="343"/>
      <c r="C10" s="342"/>
      <c r="D10" s="341"/>
      <c r="E10" s="341"/>
    </row>
    <row r="11" spans="1:5" x14ac:dyDescent="0.2">
      <c r="A11" s="343"/>
      <c r="B11" s="343"/>
      <c r="C11" s="342"/>
      <c r="D11" s="341"/>
      <c r="E11" s="341"/>
    </row>
    <row r="12" spans="1:5" x14ac:dyDescent="0.2">
      <c r="A12" s="343"/>
      <c r="B12" s="343"/>
      <c r="C12" s="342"/>
      <c r="D12" s="341"/>
      <c r="E12" s="341"/>
    </row>
    <row r="13" spans="1:5" x14ac:dyDescent="0.2">
      <c r="A13" s="343"/>
      <c r="B13" s="343"/>
      <c r="C13" s="342"/>
      <c r="D13" s="341"/>
      <c r="E13" s="341"/>
    </row>
    <row r="14" spans="1:5" x14ac:dyDescent="0.2">
      <c r="A14" s="340"/>
      <c r="B14" s="252" t="s">
        <v>357</v>
      </c>
      <c r="C14" s="219">
        <f>SUM(C8:C13)</f>
        <v>26061</v>
      </c>
      <c r="D14" s="339"/>
      <c r="E14" s="339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1.7716535433070868" bottom="0.74803149606299213" header="0.31496062992125984" footer="0.31496062992125984"/>
  <pageSetup scale="86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57" t="s">
        <v>143</v>
      </c>
      <c r="B2" s="458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64" t="s">
        <v>205</v>
      </c>
      <c r="B7" s="475"/>
      <c r="C7" s="475"/>
      <c r="D7" s="475"/>
      <c r="E7" s="476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opLeftCell="A67" zoomScaleNormal="100" zoomScaleSheetLayoutView="100" workbookViewId="0">
      <selection activeCell="E76" sqref="A1:E76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7"/>
      <c r="E1" s="5"/>
    </row>
    <row r="2" spans="1:8" s="12" customFormat="1" ht="11.25" customHeight="1" x14ac:dyDescent="0.2">
      <c r="A2" s="21" t="s">
        <v>0</v>
      </c>
      <c r="B2" s="21"/>
      <c r="C2" s="22"/>
      <c r="D2" s="357"/>
      <c r="E2" s="35"/>
    </row>
    <row r="3" spans="1:8" s="12" customFormat="1" ht="10.5" customHeight="1" x14ac:dyDescent="0.2">
      <c r="C3" s="22"/>
      <c r="D3" s="357"/>
      <c r="E3" s="35"/>
    </row>
    <row r="4" spans="1:8" s="12" customFormat="1" ht="10.5" customHeight="1" x14ac:dyDescent="0.2">
      <c r="C4" s="22"/>
      <c r="D4" s="357"/>
      <c r="E4" s="35"/>
    </row>
    <row r="5" spans="1:8" s="12" customFormat="1" ht="11.25" customHeight="1" x14ac:dyDescent="0.2">
      <c r="A5" s="216" t="s">
        <v>364</v>
      </c>
      <c r="B5" s="216"/>
      <c r="C5" s="22"/>
      <c r="D5" s="356"/>
      <c r="E5" s="355" t="s">
        <v>363</v>
      </c>
    </row>
    <row r="6" spans="1:8" ht="11.25" customHeight="1" x14ac:dyDescent="0.2">
      <c r="A6" s="250"/>
      <c r="B6" s="250"/>
      <c r="C6" s="248"/>
      <c r="D6" s="354"/>
      <c r="E6" s="3"/>
      <c r="F6" s="89"/>
      <c r="G6" s="89"/>
      <c r="H6" s="89"/>
    </row>
    <row r="7" spans="1:8" ht="15" customHeight="1" x14ac:dyDescent="0.2">
      <c r="A7" s="227" t="s">
        <v>45</v>
      </c>
      <c r="B7" s="226" t="s">
        <v>46</v>
      </c>
      <c r="C7" s="224" t="s">
        <v>241</v>
      </c>
      <c r="D7" s="353" t="s">
        <v>362</v>
      </c>
      <c r="E7" s="352" t="s">
        <v>361</v>
      </c>
      <c r="F7" s="89"/>
      <c r="G7" s="89"/>
      <c r="H7" s="89"/>
    </row>
    <row r="8" spans="1:8" x14ac:dyDescent="0.2">
      <c r="A8" s="237" t="s">
        <v>604</v>
      </c>
      <c r="B8" s="237" t="s">
        <v>605</v>
      </c>
      <c r="C8" s="253">
        <v>1478196.22</v>
      </c>
      <c r="D8" s="351">
        <f>C8/C76</f>
        <v>0.39397573683745801</v>
      </c>
      <c r="E8" s="350"/>
    </row>
    <row r="9" spans="1:8" x14ac:dyDescent="0.2">
      <c r="A9" s="237" t="s">
        <v>606</v>
      </c>
      <c r="B9" s="237" t="s">
        <v>607</v>
      </c>
      <c r="C9" s="253">
        <v>24308.22</v>
      </c>
      <c r="D9" s="351">
        <f>C9/C76</f>
        <v>6.4787399373183582E-3</v>
      </c>
      <c r="E9" s="350"/>
    </row>
    <row r="10" spans="1:8" x14ac:dyDescent="0.2">
      <c r="A10" s="237" t="s">
        <v>608</v>
      </c>
      <c r="B10" s="237" t="s">
        <v>609</v>
      </c>
      <c r="C10" s="253">
        <v>182326.32</v>
      </c>
      <c r="D10" s="351">
        <f>C10/C76</f>
        <v>4.8594459446569385E-2</v>
      </c>
      <c r="E10" s="350"/>
    </row>
    <row r="11" spans="1:8" x14ac:dyDescent="0.2">
      <c r="A11" s="237" t="s">
        <v>610</v>
      </c>
      <c r="B11" s="237" t="s">
        <v>611</v>
      </c>
      <c r="C11" s="253">
        <v>21928.71</v>
      </c>
      <c r="D11" s="351">
        <f>C11/C76</f>
        <v>5.8445418566588766E-3</v>
      </c>
      <c r="E11" s="350"/>
    </row>
    <row r="12" spans="1:8" x14ac:dyDescent="0.2">
      <c r="A12" s="237" t="s">
        <v>612</v>
      </c>
      <c r="B12" s="237" t="s">
        <v>613</v>
      </c>
      <c r="C12" s="253">
        <v>114864.28</v>
      </c>
      <c r="D12" s="351">
        <f>C12/C76</f>
        <v>3.0614162542848398E-2</v>
      </c>
      <c r="E12" s="350"/>
    </row>
    <row r="13" spans="1:8" x14ac:dyDescent="0.2">
      <c r="A13" s="237" t="s">
        <v>614</v>
      </c>
      <c r="B13" s="237" t="s">
        <v>615</v>
      </c>
      <c r="C13" s="253">
        <v>13854.77</v>
      </c>
      <c r="D13" s="351">
        <f>C13/C76</f>
        <v>3.6926377876027234E-3</v>
      </c>
      <c r="E13" s="350"/>
    </row>
    <row r="14" spans="1:8" x14ac:dyDescent="0.2">
      <c r="A14" s="237" t="s">
        <v>616</v>
      </c>
      <c r="B14" s="237" t="s">
        <v>617</v>
      </c>
      <c r="C14" s="253">
        <v>1897</v>
      </c>
      <c r="D14" s="351">
        <f>C14/C76</f>
        <v>5.0559726961056488E-4</v>
      </c>
      <c r="E14" s="350"/>
    </row>
    <row r="15" spans="1:8" x14ac:dyDescent="0.2">
      <c r="A15" s="237" t="s">
        <v>618</v>
      </c>
      <c r="B15" s="237" t="s">
        <v>619</v>
      </c>
      <c r="C15" s="253">
        <v>2300</v>
      </c>
      <c r="D15" s="351">
        <f>C15/C76</f>
        <v>6.1300670537917719E-4</v>
      </c>
      <c r="E15" s="350"/>
    </row>
    <row r="16" spans="1:8" x14ac:dyDescent="0.2">
      <c r="A16" s="237" t="s">
        <v>620</v>
      </c>
      <c r="B16" s="237" t="s">
        <v>621</v>
      </c>
      <c r="C16" s="253">
        <v>18000</v>
      </c>
      <c r="D16" s="351">
        <f>C16/C76</f>
        <v>4.7974437812283435E-3</v>
      </c>
      <c r="E16" s="350"/>
    </row>
    <row r="17" spans="1:5" x14ac:dyDescent="0.2">
      <c r="A17" s="237" t="s">
        <v>622</v>
      </c>
      <c r="B17" s="237" t="s">
        <v>623</v>
      </c>
      <c r="C17" s="253">
        <v>285</v>
      </c>
      <c r="D17" s="351">
        <f>C17/C76</f>
        <v>7.5959526536115444E-5</v>
      </c>
      <c r="E17" s="350"/>
    </row>
    <row r="18" spans="1:5" x14ac:dyDescent="0.2">
      <c r="A18" s="237" t="s">
        <v>624</v>
      </c>
      <c r="B18" s="237" t="s">
        <v>625</v>
      </c>
      <c r="C18" s="253">
        <v>3000</v>
      </c>
      <c r="D18" s="351">
        <f>C18/C76</f>
        <v>7.9957396353805721E-4</v>
      </c>
      <c r="E18" s="350"/>
    </row>
    <row r="19" spans="1:5" x14ac:dyDescent="0.2">
      <c r="A19" s="237" t="s">
        <v>626</v>
      </c>
      <c r="B19" s="237" t="s">
        <v>627</v>
      </c>
      <c r="C19" s="253">
        <v>17118</v>
      </c>
      <c r="D19" s="351">
        <f>C19/C76</f>
        <v>4.5623690359481543E-3</v>
      </c>
      <c r="E19" s="350"/>
    </row>
    <row r="20" spans="1:5" x14ac:dyDescent="0.2">
      <c r="A20" s="237" t="s">
        <v>628</v>
      </c>
      <c r="B20" s="237" t="s">
        <v>629</v>
      </c>
      <c r="C20" s="253">
        <v>17785.849999999999</v>
      </c>
      <c r="D20" s="351">
        <f>C20/C76</f>
        <v>4.7403675264644516E-3</v>
      </c>
      <c r="E20" s="350"/>
    </row>
    <row r="21" spans="1:5" x14ac:dyDescent="0.2">
      <c r="A21" s="237" t="s">
        <v>630</v>
      </c>
      <c r="B21" s="237" t="s">
        <v>631</v>
      </c>
      <c r="C21" s="253">
        <v>17340.41</v>
      </c>
      <c r="D21" s="351">
        <f>C21/C76</f>
        <v>4.6216467843583214E-3</v>
      </c>
      <c r="E21" s="350"/>
    </row>
    <row r="22" spans="1:5" x14ac:dyDescent="0.2">
      <c r="A22" s="237" t="s">
        <v>632</v>
      </c>
      <c r="B22" s="237" t="s">
        <v>633</v>
      </c>
      <c r="C22" s="253">
        <v>849.15</v>
      </c>
      <c r="D22" s="351">
        <f>C22/C76</f>
        <v>2.2631941037944711E-4</v>
      </c>
      <c r="E22" s="350"/>
    </row>
    <row r="23" spans="1:5" x14ac:dyDescent="0.2">
      <c r="A23" s="237" t="s">
        <v>634</v>
      </c>
      <c r="B23" s="237" t="s">
        <v>635</v>
      </c>
      <c r="C23" s="253">
        <v>3920</v>
      </c>
      <c r="D23" s="351">
        <f>C23/C76</f>
        <v>1.0447766456897281E-3</v>
      </c>
      <c r="E23" s="350"/>
    </row>
    <row r="24" spans="1:5" x14ac:dyDescent="0.2">
      <c r="A24" s="237" t="s">
        <v>636</v>
      </c>
      <c r="B24" s="237" t="s">
        <v>637</v>
      </c>
      <c r="C24" s="253">
        <v>525</v>
      </c>
      <c r="D24" s="351">
        <f>C24/C76</f>
        <v>1.3992544361916001E-4</v>
      </c>
      <c r="E24" s="350"/>
    </row>
    <row r="25" spans="1:5" x14ac:dyDescent="0.2">
      <c r="A25" s="237" t="s">
        <v>638</v>
      </c>
      <c r="B25" s="237" t="s">
        <v>639</v>
      </c>
      <c r="C25" s="253">
        <v>2474.92</v>
      </c>
      <c r="D25" s="351">
        <f>C25/C76</f>
        <v>6.596271979465362E-4</v>
      </c>
      <c r="E25" s="350"/>
    </row>
    <row r="26" spans="1:5" x14ac:dyDescent="0.2">
      <c r="A26" s="237" t="s">
        <v>640</v>
      </c>
      <c r="B26" s="237" t="s">
        <v>641</v>
      </c>
      <c r="C26" s="253">
        <v>2735</v>
      </c>
      <c r="D26" s="351">
        <f>C26/C76</f>
        <v>7.2894493009219557E-4</v>
      </c>
      <c r="E26" s="350"/>
    </row>
    <row r="27" spans="1:5" x14ac:dyDescent="0.2">
      <c r="A27" s="237" t="s">
        <v>642</v>
      </c>
      <c r="B27" s="237" t="s">
        <v>643</v>
      </c>
      <c r="C27" s="253">
        <v>8654.74</v>
      </c>
      <c r="D27" s="351">
        <f>C27/C76</f>
        <v>2.3067015883971218E-3</v>
      </c>
      <c r="E27" s="350"/>
    </row>
    <row r="28" spans="1:5" x14ac:dyDescent="0.2">
      <c r="A28" s="237" t="s">
        <v>644</v>
      </c>
      <c r="B28" s="237" t="s">
        <v>645</v>
      </c>
      <c r="C28" s="253">
        <v>960</v>
      </c>
      <c r="D28" s="351">
        <f>C28/C76</f>
        <v>2.5586366833217834E-4</v>
      </c>
      <c r="E28" s="350"/>
    </row>
    <row r="29" spans="1:5" x14ac:dyDescent="0.2">
      <c r="A29" s="237" t="s">
        <v>646</v>
      </c>
      <c r="B29" s="237" t="s">
        <v>647</v>
      </c>
      <c r="C29" s="253">
        <v>6213.12</v>
      </c>
      <c r="D29" s="351">
        <f>C29/C76</f>
        <v>1.655949661445858E-3</v>
      </c>
      <c r="E29" s="350"/>
    </row>
    <row r="30" spans="1:5" x14ac:dyDescent="0.2">
      <c r="A30" s="237" t="s">
        <v>648</v>
      </c>
      <c r="B30" s="237" t="s">
        <v>649</v>
      </c>
      <c r="C30" s="253">
        <v>100</v>
      </c>
      <c r="D30" s="351">
        <f>C30/C76</f>
        <v>2.6652465451268577E-5</v>
      </c>
      <c r="E30" s="350"/>
    </row>
    <row r="31" spans="1:5" x14ac:dyDescent="0.2">
      <c r="A31" s="237" t="s">
        <v>650</v>
      </c>
      <c r="B31" s="237" t="s">
        <v>651</v>
      </c>
      <c r="C31" s="253">
        <v>49709.06</v>
      </c>
      <c r="D31" s="351">
        <f>C31/C76</f>
        <v>1.3248690042650366E-2</v>
      </c>
      <c r="E31" s="350"/>
    </row>
    <row r="32" spans="1:5" x14ac:dyDescent="0.2">
      <c r="A32" s="237" t="s">
        <v>652</v>
      </c>
      <c r="B32" s="237" t="s">
        <v>653</v>
      </c>
      <c r="C32" s="253">
        <v>12591.8</v>
      </c>
      <c r="D32" s="351">
        <f>C32/C76</f>
        <v>3.3560251446928362E-3</v>
      </c>
      <c r="E32" s="350"/>
    </row>
    <row r="33" spans="1:5" x14ac:dyDescent="0.2">
      <c r="A33" s="237" t="s">
        <v>654</v>
      </c>
      <c r="B33" s="237" t="s">
        <v>655</v>
      </c>
      <c r="C33" s="253">
        <v>2420</v>
      </c>
      <c r="D33" s="351">
        <f>C33/C76</f>
        <v>6.4498966392069956E-4</v>
      </c>
      <c r="E33" s="350"/>
    </row>
    <row r="34" spans="1:5" x14ac:dyDescent="0.2">
      <c r="A34" s="237" t="s">
        <v>656</v>
      </c>
      <c r="B34" s="237" t="s">
        <v>657</v>
      </c>
      <c r="C34" s="253">
        <v>2686.5</v>
      </c>
      <c r="D34" s="351">
        <f>C34/C76</f>
        <v>7.1601848434833023E-4</v>
      </c>
      <c r="E34" s="350"/>
    </row>
    <row r="35" spans="1:5" x14ac:dyDescent="0.2">
      <c r="A35" s="237" t="s">
        <v>658</v>
      </c>
      <c r="B35" s="237" t="s">
        <v>659</v>
      </c>
      <c r="C35" s="253">
        <v>1050</v>
      </c>
      <c r="D35" s="351">
        <f>C35/C76</f>
        <v>2.7985088723832003E-4</v>
      </c>
      <c r="E35" s="350"/>
    </row>
    <row r="36" spans="1:5" x14ac:dyDescent="0.2">
      <c r="A36" s="237" t="s">
        <v>660</v>
      </c>
      <c r="B36" s="237" t="s">
        <v>661</v>
      </c>
      <c r="C36" s="253">
        <v>155</v>
      </c>
      <c r="D36" s="351">
        <f>C36/C76</f>
        <v>4.1311321449466293E-5</v>
      </c>
      <c r="E36" s="350"/>
    </row>
    <row r="37" spans="1:5" x14ac:dyDescent="0.2">
      <c r="A37" s="237" t="s">
        <v>662</v>
      </c>
      <c r="B37" s="237" t="s">
        <v>663</v>
      </c>
      <c r="C37" s="253">
        <v>3021</v>
      </c>
      <c r="D37" s="351">
        <f>C37/C76</f>
        <v>8.0517098128282368E-4</v>
      </c>
      <c r="E37" s="350"/>
    </row>
    <row r="38" spans="1:5" x14ac:dyDescent="0.2">
      <c r="A38" s="237" t="s">
        <v>664</v>
      </c>
      <c r="B38" s="237" t="s">
        <v>665</v>
      </c>
      <c r="C38" s="253">
        <v>2000</v>
      </c>
      <c r="D38" s="351">
        <f>C38/C76</f>
        <v>5.3304930902537155E-4</v>
      </c>
      <c r="E38" s="350"/>
    </row>
    <row r="39" spans="1:5" x14ac:dyDescent="0.2">
      <c r="A39" s="237" t="s">
        <v>666</v>
      </c>
      <c r="B39" s="237" t="s">
        <v>667</v>
      </c>
      <c r="C39" s="253">
        <v>1842</v>
      </c>
      <c r="D39" s="351">
        <f>C39/C76</f>
        <v>4.9093841361236713E-4</v>
      </c>
      <c r="E39" s="350"/>
    </row>
    <row r="40" spans="1:5" x14ac:dyDescent="0.2">
      <c r="A40" s="237" t="s">
        <v>668</v>
      </c>
      <c r="B40" s="237" t="s">
        <v>669</v>
      </c>
      <c r="C40" s="253">
        <v>1327.72</v>
      </c>
      <c r="D40" s="351">
        <f>C40/C76</f>
        <v>3.5387011428958311E-4</v>
      </c>
      <c r="E40" s="350"/>
    </row>
    <row r="41" spans="1:5" x14ac:dyDescent="0.2">
      <c r="A41" s="237" t="s">
        <v>670</v>
      </c>
      <c r="B41" s="237" t="s">
        <v>671</v>
      </c>
      <c r="C41" s="253">
        <v>27511</v>
      </c>
      <c r="D41" s="351">
        <f>C41/C76</f>
        <v>7.3323597702984978E-3</v>
      </c>
      <c r="E41" s="350"/>
    </row>
    <row r="42" spans="1:5" x14ac:dyDescent="0.2">
      <c r="A42" s="237" t="s">
        <v>672</v>
      </c>
      <c r="B42" s="237" t="s">
        <v>673</v>
      </c>
      <c r="C42" s="253">
        <v>23000</v>
      </c>
      <c r="D42" s="351">
        <f>C42/C76</f>
        <v>6.1300670537917726E-3</v>
      </c>
      <c r="E42" s="350"/>
    </row>
    <row r="43" spans="1:5" x14ac:dyDescent="0.2">
      <c r="A43" s="237" t="s">
        <v>674</v>
      </c>
      <c r="B43" s="237" t="s">
        <v>675</v>
      </c>
      <c r="C43" s="253">
        <v>16000</v>
      </c>
      <c r="D43" s="351">
        <f>C43/C76</f>
        <v>4.2643944722029724E-3</v>
      </c>
      <c r="E43" s="350"/>
    </row>
    <row r="44" spans="1:5" x14ac:dyDescent="0.2">
      <c r="A44" s="237" t="s">
        <v>676</v>
      </c>
      <c r="B44" s="237" t="s">
        <v>677</v>
      </c>
      <c r="C44" s="253">
        <v>14785.74</v>
      </c>
      <c r="D44" s="351">
        <f>C44/C76</f>
        <v>3.9407642452143985E-3</v>
      </c>
      <c r="E44" s="350"/>
    </row>
    <row r="45" spans="1:5" x14ac:dyDescent="0.2">
      <c r="A45" s="237" t="s">
        <v>678</v>
      </c>
      <c r="B45" s="237" t="s">
        <v>679</v>
      </c>
      <c r="C45" s="253">
        <v>5245.71</v>
      </c>
      <c r="D45" s="351">
        <f>C45/C76</f>
        <v>1.3981110454237408E-3</v>
      </c>
      <c r="E45" s="350"/>
    </row>
    <row r="46" spans="1:5" x14ac:dyDescent="0.2">
      <c r="A46" s="237" t="s">
        <v>680</v>
      </c>
      <c r="B46" s="237" t="s">
        <v>681</v>
      </c>
      <c r="C46" s="253">
        <v>21598.03</v>
      </c>
      <c r="D46" s="351">
        <f>C46/C76</f>
        <v>5.7564074839046219E-3</v>
      </c>
      <c r="E46" s="350"/>
    </row>
    <row r="47" spans="1:5" x14ac:dyDescent="0.2">
      <c r="A47" s="237" t="s">
        <v>682</v>
      </c>
      <c r="B47" s="237" t="s">
        <v>683</v>
      </c>
      <c r="C47" s="253">
        <v>421081.69</v>
      </c>
      <c r="D47" s="351">
        <f>C47/C76</f>
        <v>0.11222865194886784</v>
      </c>
      <c r="E47" s="350"/>
    </row>
    <row r="48" spans="1:5" x14ac:dyDescent="0.2">
      <c r="A48" s="237" t="s">
        <v>684</v>
      </c>
      <c r="B48" s="237" t="s">
        <v>685</v>
      </c>
      <c r="C48" s="253">
        <v>8297.57</v>
      </c>
      <c r="D48" s="351">
        <f>C48/C76</f>
        <v>2.2115069775448257E-3</v>
      </c>
      <c r="E48" s="350"/>
    </row>
    <row r="49" spans="1:5" x14ac:dyDescent="0.2">
      <c r="A49" s="237" t="s">
        <v>686</v>
      </c>
      <c r="B49" s="237" t="s">
        <v>687</v>
      </c>
      <c r="C49" s="253">
        <v>52827.31</v>
      </c>
      <c r="D49" s="351">
        <f>C49/C76</f>
        <v>1.4079780546584549E-2</v>
      </c>
      <c r="E49" s="350"/>
    </row>
    <row r="50" spans="1:5" x14ac:dyDescent="0.2">
      <c r="A50" s="237" t="s">
        <v>688</v>
      </c>
      <c r="B50" s="237" t="s">
        <v>689</v>
      </c>
      <c r="C50" s="253">
        <v>9376.99</v>
      </c>
      <c r="D50" s="351">
        <f>C50/C76</f>
        <v>2.4991990201189093E-3</v>
      </c>
      <c r="E50" s="350"/>
    </row>
    <row r="51" spans="1:5" x14ac:dyDescent="0.2">
      <c r="A51" s="237" t="s">
        <v>690</v>
      </c>
      <c r="B51" s="237" t="s">
        <v>691</v>
      </c>
      <c r="C51" s="253">
        <v>7105.6</v>
      </c>
      <c r="D51" s="351">
        <f>C51/C76</f>
        <v>1.8938175851053399E-3</v>
      </c>
      <c r="E51" s="350"/>
    </row>
    <row r="52" spans="1:5" x14ac:dyDescent="0.2">
      <c r="A52" s="237" t="s">
        <v>692</v>
      </c>
      <c r="B52" s="237" t="s">
        <v>693</v>
      </c>
      <c r="C52" s="253">
        <v>3242.2</v>
      </c>
      <c r="D52" s="351">
        <f>C52/C76</f>
        <v>8.6412623486102971E-4</v>
      </c>
      <c r="E52" s="350"/>
    </row>
    <row r="53" spans="1:5" x14ac:dyDescent="0.2">
      <c r="A53" s="237" t="s">
        <v>694</v>
      </c>
      <c r="B53" s="237" t="s">
        <v>695</v>
      </c>
      <c r="C53" s="253">
        <v>15677</v>
      </c>
      <c r="D53" s="351">
        <f>C53/C76</f>
        <v>4.1783070087953742E-3</v>
      </c>
      <c r="E53" s="350"/>
    </row>
    <row r="54" spans="1:5" x14ac:dyDescent="0.2">
      <c r="A54" s="237" t="s">
        <v>696</v>
      </c>
      <c r="B54" s="237" t="s">
        <v>697</v>
      </c>
      <c r="C54" s="253">
        <v>754429.36</v>
      </c>
      <c r="D54" s="351">
        <f>C54/C76</f>
        <v>0.20107402452822662</v>
      </c>
      <c r="E54" s="350"/>
    </row>
    <row r="55" spans="1:5" x14ac:dyDescent="0.2">
      <c r="A55" s="237" t="s">
        <v>698</v>
      </c>
      <c r="B55" s="237" t="s">
        <v>699</v>
      </c>
      <c r="C55" s="253">
        <v>1962</v>
      </c>
      <c r="D55" s="351">
        <f>C55/C76</f>
        <v>5.229213721538895E-4</v>
      </c>
      <c r="E55" s="350"/>
    </row>
    <row r="56" spans="1:5" x14ac:dyDescent="0.2">
      <c r="A56" s="237" t="s">
        <v>700</v>
      </c>
      <c r="B56" s="237" t="s">
        <v>701</v>
      </c>
      <c r="C56" s="253">
        <v>37260</v>
      </c>
      <c r="D56" s="351">
        <f>C56/C76</f>
        <v>9.930708627142671E-3</v>
      </c>
      <c r="E56" s="350"/>
    </row>
    <row r="57" spans="1:5" x14ac:dyDescent="0.2">
      <c r="A57" s="237" t="s">
        <v>702</v>
      </c>
      <c r="B57" s="237" t="s">
        <v>703</v>
      </c>
      <c r="C57" s="253">
        <v>8400</v>
      </c>
      <c r="D57" s="351">
        <f>C57/C76</f>
        <v>2.2388070979065602E-3</v>
      </c>
      <c r="E57" s="350"/>
    </row>
    <row r="58" spans="1:5" x14ac:dyDescent="0.2">
      <c r="A58" s="237" t="s">
        <v>704</v>
      </c>
      <c r="B58" s="237" t="s">
        <v>537</v>
      </c>
      <c r="C58" s="253">
        <v>59668.67</v>
      </c>
      <c r="D58" s="351">
        <f>C58/C76</f>
        <v>1.5903171656981456E-2</v>
      </c>
      <c r="E58" s="350"/>
    </row>
    <row r="59" spans="1:5" x14ac:dyDescent="0.2">
      <c r="A59" s="237" t="s">
        <v>705</v>
      </c>
      <c r="B59" s="237" t="s">
        <v>539</v>
      </c>
      <c r="C59" s="253">
        <v>59103.74</v>
      </c>
      <c r="D59" s="351">
        <f>C59/C76</f>
        <v>1.5752603883907604E-2</v>
      </c>
      <c r="E59" s="350"/>
    </row>
    <row r="60" spans="1:5" x14ac:dyDescent="0.2">
      <c r="A60" s="237" t="s">
        <v>706</v>
      </c>
      <c r="B60" s="237" t="s">
        <v>541</v>
      </c>
      <c r="C60" s="253">
        <v>24.99</v>
      </c>
      <c r="D60" s="351">
        <f>C60/C76</f>
        <v>6.6604511162720163E-6</v>
      </c>
      <c r="E60" s="350"/>
    </row>
    <row r="61" spans="1:5" x14ac:dyDescent="0.2">
      <c r="A61" s="237" t="s">
        <v>707</v>
      </c>
      <c r="B61" s="237" t="s">
        <v>543</v>
      </c>
      <c r="C61" s="253">
        <v>29338.799999999999</v>
      </c>
      <c r="D61" s="351">
        <f>C61/C76</f>
        <v>7.8195135338167843E-3</v>
      </c>
      <c r="E61" s="350"/>
    </row>
    <row r="62" spans="1:5" x14ac:dyDescent="0.2">
      <c r="A62" s="237" t="s">
        <v>708</v>
      </c>
      <c r="B62" s="237" t="s">
        <v>545</v>
      </c>
      <c r="C62" s="253">
        <v>1112.9000000000001</v>
      </c>
      <c r="D62" s="351">
        <f>C62/C76</f>
        <v>2.9661528800716799E-4</v>
      </c>
      <c r="E62" s="350"/>
    </row>
    <row r="63" spans="1:5" x14ac:dyDescent="0.2">
      <c r="A63" s="237" t="s">
        <v>709</v>
      </c>
      <c r="B63" s="237" t="s">
        <v>547</v>
      </c>
      <c r="C63" s="253">
        <v>31936.05</v>
      </c>
      <c r="D63" s="351">
        <f>C63/C76</f>
        <v>8.5117446927498574E-3</v>
      </c>
      <c r="E63" s="350"/>
    </row>
    <row r="64" spans="1:5" x14ac:dyDescent="0.2">
      <c r="A64" s="237" t="s">
        <v>710</v>
      </c>
      <c r="B64" s="237" t="s">
        <v>549</v>
      </c>
      <c r="C64" s="253">
        <v>113754.79</v>
      </c>
      <c r="D64" s="351">
        <f>C64/C76</f>
        <v>3.0318456103913118E-2</v>
      </c>
      <c r="E64" s="350"/>
    </row>
    <row r="65" spans="1:5" x14ac:dyDescent="0.2">
      <c r="A65" s="237" t="s">
        <v>711</v>
      </c>
      <c r="B65" s="237" t="s">
        <v>551</v>
      </c>
      <c r="C65" s="253">
        <v>841.45</v>
      </c>
      <c r="D65" s="351">
        <f>C65/C76</f>
        <v>2.2426717053969944E-4</v>
      </c>
      <c r="E65" s="350"/>
    </row>
    <row r="66" spans="1:5" x14ac:dyDescent="0.2">
      <c r="A66" s="237" t="s">
        <v>712</v>
      </c>
      <c r="B66" s="237" t="s">
        <v>553</v>
      </c>
      <c r="C66" s="253">
        <v>1442</v>
      </c>
      <c r="D66" s="351">
        <f>C66/C76</f>
        <v>3.8432855180729286E-4</v>
      </c>
      <c r="E66" s="350"/>
    </row>
    <row r="67" spans="1:5" x14ac:dyDescent="0.2">
      <c r="A67" s="237" t="s">
        <v>713</v>
      </c>
      <c r="B67" s="237" t="s">
        <v>555</v>
      </c>
      <c r="C67" s="253">
        <v>600</v>
      </c>
      <c r="D67" s="351">
        <f>C67/C76</f>
        <v>1.5991479270761145E-4</v>
      </c>
      <c r="E67" s="350"/>
    </row>
    <row r="68" spans="1:5" x14ac:dyDescent="0.2">
      <c r="A68" s="237" t="s">
        <v>714</v>
      </c>
      <c r="B68" s="237" t="s">
        <v>557</v>
      </c>
      <c r="C68" s="253">
        <v>5992.85</v>
      </c>
      <c r="D68" s="351">
        <f>C68/C76</f>
        <v>1.5972422757963489E-3</v>
      </c>
      <c r="E68" s="350"/>
    </row>
    <row r="69" spans="1:5" x14ac:dyDescent="0.2">
      <c r="A69" s="237" t="s">
        <v>715</v>
      </c>
      <c r="B69" s="237" t="s">
        <v>559</v>
      </c>
      <c r="C69" s="253">
        <v>340</v>
      </c>
      <c r="D69" s="351">
        <f>C69/C76</f>
        <v>9.0618382534313151E-5</v>
      </c>
      <c r="E69" s="350"/>
    </row>
    <row r="70" spans="1:5" x14ac:dyDescent="0.2">
      <c r="A70" s="237" t="s">
        <v>716</v>
      </c>
      <c r="B70" s="237" t="s">
        <v>717</v>
      </c>
      <c r="C70" s="253">
        <v>300.08999999999997</v>
      </c>
      <c r="D70" s="351">
        <f>C70/C76</f>
        <v>7.9981383572711861E-5</v>
      </c>
      <c r="E70" s="350"/>
    </row>
    <row r="71" spans="1:5" x14ac:dyDescent="0.2">
      <c r="A71" s="237" t="s">
        <v>718</v>
      </c>
      <c r="B71" s="237" t="s">
        <v>719</v>
      </c>
      <c r="C71" s="253">
        <v>3301.79</v>
      </c>
      <c r="D71" s="351">
        <f>C71/C76</f>
        <v>8.800084390234407E-4</v>
      </c>
      <c r="E71" s="350"/>
    </row>
    <row r="72" spans="1:5" x14ac:dyDescent="0.2">
      <c r="A72" s="237"/>
      <c r="B72" s="237"/>
      <c r="C72" s="253"/>
      <c r="D72" s="351">
        <f>C72/C76</f>
        <v>0</v>
      </c>
      <c r="E72" s="350"/>
    </row>
    <row r="73" spans="1:5" x14ac:dyDescent="0.2">
      <c r="A73" s="237"/>
      <c r="B73" s="237"/>
      <c r="C73" s="253"/>
      <c r="D73" s="351">
        <f>C73/C76</f>
        <v>0</v>
      </c>
      <c r="E73" s="350"/>
    </row>
    <row r="74" spans="1:5" x14ac:dyDescent="0.2">
      <c r="A74" s="237"/>
      <c r="B74" s="237"/>
      <c r="C74" s="253"/>
      <c r="D74" s="351">
        <f>C74/C76</f>
        <v>0</v>
      </c>
      <c r="E74" s="350"/>
    </row>
    <row r="75" spans="1:5" x14ac:dyDescent="0.2">
      <c r="A75" s="237"/>
      <c r="B75" s="237"/>
      <c r="C75" s="253"/>
      <c r="D75" s="351">
        <f>C75/C76</f>
        <v>0</v>
      </c>
      <c r="E75" s="350"/>
    </row>
    <row r="76" spans="1:5" x14ac:dyDescent="0.2">
      <c r="A76" s="252"/>
      <c r="B76" s="252" t="s">
        <v>360</v>
      </c>
      <c r="C76" s="251">
        <f>SUM(C8:C75)</f>
        <v>3751998.1100000003</v>
      </c>
      <c r="D76" s="349">
        <f>SUM(D8:D75)</f>
        <v>0.99999999999999989</v>
      </c>
      <c r="E76" s="311"/>
    </row>
    <row r="77" spans="1:5" x14ac:dyDescent="0.2">
      <c r="A77" s="348"/>
      <c r="B77" s="348"/>
      <c r="C77" s="347"/>
      <c r="D77" s="346"/>
      <c r="E77" s="345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1.7716535433070868" bottom="0.74803149606299213" header="0.31496062992125984" footer="0.31496062992125984"/>
  <pageSetup scale="66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57" t="s">
        <v>143</v>
      </c>
      <c r="B2" s="458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zoomScaleNormal="100" zoomScaleSheetLayoutView="100" workbookViewId="0">
      <selection activeCell="G14" sqref="A1:G14"/>
    </sheetView>
  </sheetViews>
  <sheetFormatPr baseColWidth="10" defaultRowHeight="11.25" x14ac:dyDescent="0.2"/>
  <cols>
    <col min="1" max="1" width="20.7109375" style="89" customWidth="1"/>
    <col min="2" max="2" width="19" style="89" bestFit="1" customWidth="1"/>
    <col min="3" max="3" width="12.28515625" style="7" bestFit="1" customWidth="1"/>
    <col min="4" max="4" width="11.140625" style="7" bestFit="1" customWidth="1"/>
    <col min="5" max="5" width="12.28515625" style="7" bestFit="1" customWidth="1"/>
    <col min="6" max="6" width="4.5703125" style="89" bestFit="1" customWidth="1"/>
    <col min="7" max="7" width="12.85546875" style="89" bestFit="1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0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6" t="s">
        <v>368</v>
      </c>
      <c r="B5" s="216"/>
      <c r="C5" s="13"/>
      <c r="D5" s="13"/>
      <c r="E5" s="13"/>
      <c r="G5" s="190" t="s">
        <v>367</v>
      </c>
    </row>
    <row r="6" spans="1:7" s="24" customFormat="1" x14ac:dyDescent="0.2">
      <c r="A6" s="280"/>
      <c r="B6" s="280"/>
      <c r="C6" s="23"/>
      <c r="D6" s="336"/>
      <c r="E6" s="336"/>
    </row>
    <row r="7" spans="1:7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359" t="s">
        <v>366</v>
      </c>
      <c r="F7" s="315" t="s">
        <v>240</v>
      </c>
      <c r="G7" s="315" t="s">
        <v>338</v>
      </c>
    </row>
    <row r="8" spans="1:7" x14ac:dyDescent="0.2">
      <c r="A8" s="237" t="s">
        <v>720</v>
      </c>
      <c r="B8" s="237" t="s">
        <v>721</v>
      </c>
      <c r="C8" s="253">
        <v>-340758.6</v>
      </c>
      <c r="D8" s="253">
        <v>-340758.6</v>
      </c>
      <c r="E8" s="253">
        <v>0</v>
      </c>
      <c r="F8" s="314"/>
      <c r="G8" s="286"/>
    </row>
    <row r="9" spans="1:7" x14ac:dyDescent="0.2">
      <c r="A9" s="237"/>
      <c r="B9" s="237"/>
      <c r="C9" s="253"/>
      <c r="D9" s="253"/>
      <c r="E9" s="253"/>
      <c r="F9" s="253"/>
      <c r="G9" s="286"/>
    </row>
    <row r="10" spans="1:7" x14ac:dyDescent="0.2">
      <c r="A10" s="237"/>
      <c r="B10" s="237"/>
      <c r="C10" s="253"/>
      <c r="D10" s="253"/>
      <c r="E10" s="253"/>
      <c r="F10" s="286"/>
      <c r="G10" s="286"/>
    </row>
    <row r="11" spans="1:7" x14ac:dyDescent="0.2">
      <c r="A11" s="237"/>
      <c r="B11" s="237"/>
      <c r="C11" s="253"/>
      <c r="D11" s="253"/>
      <c r="E11" s="253"/>
      <c r="F11" s="286"/>
      <c r="G11" s="286"/>
    </row>
    <row r="12" spans="1:7" x14ac:dyDescent="0.2">
      <c r="A12" s="237"/>
      <c r="B12" s="237"/>
      <c r="C12" s="253"/>
      <c r="D12" s="253"/>
      <c r="E12" s="253"/>
      <c r="F12" s="286"/>
      <c r="G12" s="286"/>
    </row>
    <row r="13" spans="1:7" x14ac:dyDescent="0.2">
      <c r="A13" s="237"/>
      <c r="B13" s="237"/>
      <c r="C13" s="253"/>
      <c r="D13" s="253"/>
      <c r="E13" s="253"/>
      <c r="F13" s="286"/>
      <c r="G13" s="286"/>
    </row>
    <row r="14" spans="1:7" x14ac:dyDescent="0.2">
      <c r="A14" s="283"/>
      <c r="B14" s="252" t="s">
        <v>365</v>
      </c>
      <c r="C14" s="238">
        <f>SUM(C8:C13)</f>
        <v>-340758.6</v>
      </c>
      <c r="D14" s="238">
        <f>SUM(D8:D13)</f>
        <v>-340758.6</v>
      </c>
      <c r="E14" s="218">
        <f>SUM(E8:E13)</f>
        <v>0</v>
      </c>
      <c r="F14" s="358"/>
      <c r="G14" s="358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1.7716535433070868" bottom="0.74803149606299213" header="0.31496062992125984" footer="0.31496062992125984"/>
  <pageSetup scale="97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57" t="s">
        <v>143</v>
      </c>
      <c r="B2" s="458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zoomScaleNormal="100" zoomScaleSheetLayoutView="100" workbookViewId="0">
      <selection activeCell="F32" sqref="A1:F3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6" t="s">
        <v>371</v>
      </c>
      <c r="B5" s="216"/>
      <c r="C5" s="13"/>
      <c r="D5" s="13"/>
      <c r="E5" s="13"/>
      <c r="F5" s="190" t="s">
        <v>370</v>
      </c>
    </row>
    <row r="6" spans="1:6" s="24" customFormat="1" x14ac:dyDescent="0.2">
      <c r="A6" s="280"/>
      <c r="B6" s="280"/>
      <c r="C6" s="23"/>
      <c r="D6" s="336"/>
      <c r="E6" s="336"/>
    </row>
    <row r="7" spans="1:6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359" t="s">
        <v>366</v>
      </c>
      <c r="F7" s="359" t="s">
        <v>338</v>
      </c>
    </row>
    <row r="8" spans="1:6" x14ac:dyDescent="0.2">
      <c r="A8" s="237" t="s">
        <v>722</v>
      </c>
      <c r="B8" s="237" t="s">
        <v>723</v>
      </c>
      <c r="C8" s="253">
        <v>-5369.99</v>
      </c>
      <c r="D8" s="253">
        <v>0</v>
      </c>
      <c r="E8" s="253">
        <v>5369.99</v>
      </c>
      <c r="F8" s="361"/>
    </row>
    <row r="9" spans="1:6" x14ac:dyDescent="0.2">
      <c r="A9" s="237" t="s">
        <v>722</v>
      </c>
      <c r="B9" s="237" t="s">
        <v>724</v>
      </c>
      <c r="C9" s="253">
        <v>0</v>
      </c>
      <c r="D9" s="253">
        <v>206802.93</v>
      </c>
      <c r="E9" s="253">
        <v>206802.93</v>
      </c>
      <c r="F9" s="361"/>
    </row>
    <row r="10" spans="1:6" x14ac:dyDescent="0.2">
      <c r="A10" s="237" t="s">
        <v>725</v>
      </c>
      <c r="B10" s="237" t="s">
        <v>726</v>
      </c>
      <c r="C10" s="253">
        <v>-843705.03</v>
      </c>
      <c r="D10" s="253">
        <v>-843705.03</v>
      </c>
      <c r="E10" s="253">
        <v>0</v>
      </c>
      <c r="F10" s="361"/>
    </row>
    <row r="11" spans="1:6" x14ac:dyDescent="0.2">
      <c r="A11" s="237" t="s">
        <v>727</v>
      </c>
      <c r="B11" s="237" t="s">
        <v>728</v>
      </c>
      <c r="C11" s="253">
        <v>-92949.26</v>
      </c>
      <c r="D11" s="253">
        <v>-92949.26</v>
      </c>
      <c r="E11" s="253">
        <v>0</v>
      </c>
      <c r="F11" s="361"/>
    </row>
    <row r="12" spans="1:6" x14ac:dyDescent="0.2">
      <c r="A12" s="237" t="s">
        <v>729</v>
      </c>
      <c r="B12" s="237" t="s">
        <v>730</v>
      </c>
      <c r="C12" s="253">
        <v>51489.45</v>
      </c>
      <c r="D12" s="253">
        <v>51489.45</v>
      </c>
      <c r="E12" s="253">
        <v>0</v>
      </c>
      <c r="F12" s="361"/>
    </row>
    <row r="13" spans="1:6" x14ac:dyDescent="0.2">
      <c r="A13" s="237" t="s">
        <v>731</v>
      </c>
      <c r="B13" s="237" t="s">
        <v>732</v>
      </c>
      <c r="C13" s="253">
        <v>-91413.11</v>
      </c>
      <c r="D13" s="253">
        <v>-91413.11</v>
      </c>
      <c r="E13" s="253">
        <v>0</v>
      </c>
      <c r="F13" s="361"/>
    </row>
    <row r="14" spans="1:6" x14ac:dyDescent="0.2">
      <c r="A14" s="237" t="s">
        <v>733</v>
      </c>
      <c r="B14" s="237" t="s">
        <v>734</v>
      </c>
      <c r="C14" s="253">
        <v>300205.45</v>
      </c>
      <c r="D14" s="253">
        <v>300205.45</v>
      </c>
      <c r="E14" s="253">
        <v>0</v>
      </c>
      <c r="F14" s="361"/>
    </row>
    <row r="15" spans="1:6" x14ac:dyDescent="0.2">
      <c r="A15" s="237" t="s">
        <v>735</v>
      </c>
      <c r="B15" s="237" t="s">
        <v>736</v>
      </c>
      <c r="C15" s="253">
        <v>-89178.27</v>
      </c>
      <c r="D15" s="253">
        <v>-89178.27</v>
      </c>
      <c r="E15" s="253">
        <v>0</v>
      </c>
      <c r="F15" s="361"/>
    </row>
    <row r="16" spans="1:6" x14ac:dyDescent="0.2">
      <c r="A16" s="237" t="s">
        <v>737</v>
      </c>
      <c r="B16" s="237" t="s">
        <v>738</v>
      </c>
      <c r="C16" s="253">
        <v>341657.59999999998</v>
      </c>
      <c r="D16" s="253">
        <v>385653.36</v>
      </c>
      <c r="E16" s="253">
        <v>43995.76</v>
      </c>
      <c r="F16" s="361"/>
    </row>
    <row r="17" spans="1:6" x14ac:dyDescent="0.2">
      <c r="A17" s="237" t="s">
        <v>739</v>
      </c>
      <c r="B17" s="237" t="s">
        <v>740</v>
      </c>
      <c r="C17" s="253">
        <v>0</v>
      </c>
      <c r="D17" s="253">
        <v>285415.77</v>
      </c>
      <c r="E17" s="253">
        <v>285415.77</v>
      </c>
      <c r="F17" s="361"/>
    </row>
    <row r="18" spans="1:6" x14ac:dyDescent="0.2">
      <c r="A18" s="237" t="s">
        <v>741</v>
      </c>
      <c r="B18" s="237" t="s">
        <v>742</v>
      </c>
      <c r="C18" s="253">
        <v>-61750.31</v>
      </c>
      <c r="D18" s="253">
        <v>-61750.31</v>
      </c>
      <c r="E18" s="253">
        <v>0</v>
      </c>
      <c r="F18" s="361"/>
    </row>
    <row r="19" spans="1:6" x14ac:dyDescent="0.2">
      <c r="A19" s="237" t="s">
        <v>743</v>
      </c>
      <c r="B19" s="237" t="s">
        <v>744</v>
      </c>
      <c r="C19" s="253">
        <v>-76449.399999999994</v>
      </c>
      <c r="D19" s="253">
        <v>-76449.399999999994</v>
      </c>
      <c r="E19" s="253">
        <v>0</v>
      </c>
      <c r="F19" s="361"/>
    </row>
    <row r="20" spans="1:6" x14ac:dyDescent="0.2">
      <c r="A20" s="237" t="s">
        <v>745</v>
      </c>
      <c r="B20" s="237" t="s">
        <v>746</v>
      </c>
      <c r="C20" s="253">
        <v>-115989.64</v>
      </c>
      <c r="D20" s="253">
        <v>-115989.64</v>
      </c>
      <c r="E20" s="253">
        <v>0</v>
      </c>
      <c r="F20" s="361"/>
    </row>
    <row r="21" spans="1:6" x14ac:dyDescent="0.2">
      <c r="A21" s="237" t="s">
        <v>747</v>
      </c>
      <c r="B21" s="237" t="s">
        <v>748</v>
      </c>
      <c r="C21" s="253">
        <v>-197625.22</v>
      </c>
      <c r="D21" s="253">
        <v>-197625.22</v>
      </c>
      <c r="E21" s="253">
        <v>0</v>
      </c>
      <c r="F21" s="361"/>
    </row>
    <row r="22" spans="1:6" x14ac:dyDescent="0.2">
      <c r="A22" s="237" t="s">
        <v>749</v>
      </c>
      <c r="B22" s="237" t="s">
        <v>750</v>
      </c>
      <c r="C22" s="253">
        <v>-18627.5</v>
      </c>
      <c r="D22" s="253">
        <v>-18627.5</v>
      </c>
      <c r="E22" s="253">
        <v>0</v>
      </c>
      <c r="F22" s="361"/>
    </row>
    <row r="23" spans="1:6" x14ac:dyDescent="0.2">
      <c r="A23" s="237" t="s">
        <v>751</v>
      </c>
      <c r="B23" s="237" t="s">
        <v>752</v>
      </c>
      <c r="C23" s="253">
        <v>-5026.5</v>
      </c>
      <c r="D23" s="253">
        <v>-5026.5</v>
      </c>
      <c r="E23" s="253">
        <v>0</v>
      </c>
      <c r="F23" s="361"/>
    </row>
    <row r="24" spans="1:6" x14ac:dyDescent="0.2">
      <c r="A24" s="237" t="s">
        <v>753</v>
      </c>
      <c r="B24" s="237" t="s">
        <v>754</v>
      </c>
      <c r="C24" s="253">
        <v>-308750.52</v>
      </c>
      <c r="D24" s="253">
        <v>-308750.52</v>
      </c>
      <c r="E24" s="253">
        <v>0</v>
      </c>
      <c r="F24" s="361"/>
    </row>
    <row r="25" spans="1:6" x14ac:dyDescent="0.2">
      <c r="A25" s="237" t="s">
        <v>755</v>
      </c>
      <c r="B25" s="237" t="s">
        <v>756</v>
      </c>
      <c r="C25" s="253">
        <v>-58438.97</v>
      </c>
      <c r="D25" s="253">
        <v>-58438.97</v>
      </c>
      <c r="E25" s="253">
        <v>0</v>
      </c>
      <c r="F25" s="361"/>
    </row>
    <row r="26" spans="1:6" x14ac:dyDescent="0.2">
      <c r="A26" s="237" t="s">
        <v>757</v>
      </c>
      <c r="B26" s="237" t="s">
        <v>758</v>
      </c>
      <c r="C26" s="253">
        <v>-78316.960000000006</v>
      </c>
      <c r="D26" s="253">
        <v>-78316.960000000006</v>
      </c>
      <c r="E26" s="253">
        <v>0</v>
      </c>
      <c r="F26" s="361"/>
    </row>
    <row r="27" spans="1:6" x14ac:dyDescent="0.2">
      <c r="A27" s="237" t="s">
        <v>759</v>
      </c>
      <c r="B27" s="237" t="s">
        <v>760</v>
      </c>
      <c r="C27" s="253">
        <v>0</v>
      </c>
      <c r="D27" s="253">
        <v>-60591.26</v>
      </c>
      <c r="E27" s="253">
        <v>-60591.26</v>
      </c>
      <c r="F27" s="361"/>
    </row>
    <row r="28" spans="1:6" x14ac:dyDescent="0.2">
      <c r="A28" s="237" t="s">
        <v>761</v>
      </c>
      <c r="B28" s="237" t="s">
        <v>762</v>
      </c>
      <c r="C28" s="253">
        <v>0</v>
      </c>
      <c r="D28" s="253">
        <v>-43995.76</v>
      </c>
      <c r="E28" s="253">
        <v>-43995.76</v>
      </c>
      <c r="F28" s="361"/>
    </row>
    <row r="29" spans="1:6" x14ac:dyDescent="0.2">
      <c r="A29" s="237" t="s">
        <v>763</v>
      </c>
      <c r="B29" s="237" t="s">
        <v>764</v>
      </c>
      <c r="C29" s="253">
        <v>0</v>
      </c>
      <c r="D29" s="253">
        <v>-128218.31</v>
      </c>
      <c r="E29" s="253">
        <v>-128218.31</v>
      </c>
      <c r="F29" s="361"/>
    </row>
    <row r="30" spans="1:6" x14ac:dyDescent="0.2">
      <c r="A30" s="237" t="s">
        <v>765</v>
      </c>
      <c r="B30" s="237" t="s">
        <v>766</v>
      </c>
      <c r="C30" s="253">
        <v>0</v>
      </c>
      <c r="D30" s="253">
        <v>-102271.89</v>
      </c>
      <c r="E30" s="253">
        <v>-102271.89</v>
      </c>
      <c r="F30" s="361"/>
    </row>
    <row r="31" spans="1:6" x14ac:dyDescent="0.2">
      <c r="A31" s="237"/>
      <c r="B31" s="237"/>
      <c r="C31" s="253"/>
      <c r="D31" s="253"/>
      <c r="E31" s="253"/>
      <c r="F31" s="361"/>
    </row>
    <row r="32" spans="1:6" x14ac:dyDescent="0.2">
      <c r="A32" s="252"/>
      <c r="B32" s="252" t="s">
        <v>369</v>
      </c>
      <c r="C32" s="251">
        <f>SUM(C8:C31)</f>
        <v>-1350238.18</v>
      </c>
      <c r="D32" s="251">
        <f>SUM(D8:D31)</f>
        <v>-1143730.95</v>
      </c>
      <c r="E32" s="251">
        <f>SUM(E8:E31)</f>
        <v>206507.22999999992</v>
      </c>
      <c r="F32" s="252"/>
    </row>
  </sheetData>
  <protectedRanges>
    <protectedRange sqref="F32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0866141732283472" right="0.70866141732283472" top="1.7716535433070868" bottom="0.74803149606299213" header="0.31496062992125984" footer="0.31496062992125984"/>
  <pageSetup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Normal="100" zoomScaleSheetLayoutView="100" workbookViewId="0">
      <selection activeCell="H24" sqref="A1:H24"/>
    </sheetView>
  </sheetViews>
  <sheetFormatPr baseColWidth="10" defaultRowHeight="11.25" x14ac:dyDescent="0.2"/>
  <cols>
    <col min="1" max="1" width="20.7109375" style="89" customWidth="1"/>
    <col min="2" max="2" width="19" style="89" bestFit="1" customWidth="1"/>
    <col min="3" max="4" width="7.85546875" style="7" bestFit="1" customWidth="1"/>
    <col min="5" max="6" width="7" style="7" bestFit="1" customWidth="1"/>
    <col min="7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2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7" customFormat="1" ht="11.25" customHeight="1" x14ac:dyDescent="0.2">
      <c r="A5" s="260" t="s">
        <v>257</v>
      </c>
      <c r="B5" s="260"/>
      <c r="C5" s="259"/>
      <c r="D5" s="259"/>
      <c r="E5" s="259"/>
      <c r="F5" s="7"/>
      <c r="G5" s="7"/>
      <c r="H5" s="258" t="s">
        <v>254</v>
      </c>
    </row>
    <row r="6" spans="1:10" x14ac:dyDescent="0.2">
      <c r="A6" s="250"/>
      <c r="B6" s="250"/>
      <c r="C6" s="248"/>
      <c r="D6" s="248"/>
      <c r="E6" s="248"/>
      <c r="F6" s="248"/>
      <c r="G6" s="248"/>
      <c r="H6" s="248"/>
    </row>
    <row r="7" spans="1:10" ht="15" customHeight="1" x14ac:dyDescent="0.2">
      <c r="A7" s="227" t="s">
        <v>45</v>
      </c>
      <c r="B7" s="226" t="s">
        <v>46</v>
      </c>
      <c r="C7" s="224" t="s">
        <v>241</v>
      </c>
      <c r="D7" s="256">
        <v>2016</v>
      </c>
      <c r="E7" s="256">
        <v>2015</v>
      </c>
      <c r="F7" s="255" t="s">
        <v>253</v>
      </c>
      <c r="G7" s="255" t="s">
        <v>252</v>
      </c>
      <c r="H7" s="254" t="s">
        <v>251</v>
      </c>
    </row>
    <row r="8" spans="1:10" x14ac:dyDescent="0.2">
      <c r="A8" s="237" t="s">
        <v>518</v>
      </c>
      <c r="B8" s="237" t="s">
        <v>519</v>
      </c>
      <c r="C8" s="253">
        <v>10414.24</v>
      </c>
      <c r="D8" s="253">
        <v>10414.24</v>
      </c>
      <c r="E8" s="253">
        <v>2201.36</v>
      </c>
      <c r="F8" s="253">
        <v>2201.36</v>
      </c>
      <c r="G8" s="253"/>
      <c r="H8" s="253"/>
    </row>
    <row r="9" spans="1:10" x14ac:dyDescent="0.2">
      <c r="A9" s="237" t="s">
        <v>520</v>
      </c>
      <c r="B9" s="237" t="s">
        <v>521</v>
      </c>
      <c r="C9" s="253">
        <v>10</v>
      </c>
      <c r="D9" s="253">
        <v>10</v>
      </c>
      <c r="E9" s="253">
        <v>10</v>
      </c>
      <c r="F9" s="253">
        <v>10</v>
      </c>
      <c r="G9" s="253"/>
      <c r="H9" s="253"/>
    </row>
    <row r="10" spans="1:10" x14ac:dyDescent="0.2">
      <c r="A10" s="237"/>
      <c r="B10" s="237"/>
      <c r="C10" s="253"/>
      <c r="D10" s="253"/>
      <c r="E10" s="253"/>
      <c r="F10" s="253"/>
      <c r="G10" s="253"/>
      <c r="H10" s="253"/>
    </row>
    <row r="11" spans="1:10" x14ac:dyDescent="0.2">
      <c r="A11" s="237"/>
      <c r="B11" s="237"/>
      <c r="C11" s="253"/>
      <c r="D11" s="253"/>
      <c r="E11" s="253"/>
      <c r="F11" s="253"/>
      <c r="G11" s="253"/>
      <c r="H11" s="253"/>
    </row>
    <row r="12" spans="1:10" x14ac:dyDescent="0.2">
      <c r="A12" s="237"/>
      <c r="B12" s="237"/>
      <c r="C12" s="253"/>
      <c r="D12" s="253"/>
      <c r="E12" s="253"/>
      <c r="F12" s="253"/>
      <c r="G12" s="253"/>
      <c r="H12" s="253"/>
    </row>
    <row r="13" spans="1:10" x14ac:dyDescent="0.2">
      <c r="A13" s="237"/>
      <c r="B13" s="237"/>
      <c r="C13" s="253"/>
      <c r="D13" s="253"/>
      <c r="E13" s="253"/>
      <c r="F13" s="253"/>
      <c r="G13" s="253"/>
      <c r="H13" s="253"/>
      <c r="J13" s="261"/>
    </row>
    <row r="14" spans="1:10" x14ac:dyDescent="0.2">
      <c r="A14" s="252"/>
      <c r="B14" s="252" t="s">
        <v>256</v>
      </c>
      <c r="C14" s="251">
        <f t="shared" ref="C14:H14" si="0">SUM(C8:C13)</f>
        <v>10424.24</v>
      </c>
      <c r="D14" s="251">
        <f t="shared" si="0"/>
        <v>10424.24</v>
      </c>
      <c r="E14" s="251">
        <f t="shared" si="0"/>
        <v>2211.36</v>
      </c>
      <c r="F14" s="251">
        <f t="shared" si="0"/>
        <v>2211.36</v>
      </c>
      <c r="G14" s="251">
        <f t="shared" si="0"/>
        <v>0</v>
      </c>
      <c r="H14" s="251">
        <f t="shared" si="0"/>
        <v>0</v>
      </c>
    </row>
    <row r="15" spans="1:10" x14ac:dyDescent="0.2">
      <c r="A15" s="60"/>
      <c r="B15" s="60"/>
      <c r="C15" s="230"/>
      <c r="D15" s="230"/>
      <c r="E15" s="230"/>
      <c r="F15" s="230"/>
      <c r="G15" s="230"/>
      <c r="H15" s="230"/>
    </row>
    <row r="16" spans="1:10" x14ac:dyDescent="0.2">
      <c r="A16" s="60"/>
      <c r="B16" s="60"/>
      <c r="C16" s="230"/>
      <c r="D16" s="230"/>
      <c r="E16" s="230"/>
      <c r="F16" s="230"/>
      <c r="G16" s="230"/>
      <c r="H16" s="230"/>
    </row>
    <row r="17" spans="1:8" s="257" customFormat="1" ht="11.25" customHeight="1" x14ac:dyDescent="0.2">
      <c r="A17" s="260" t="s">
        <v>255</v>
      </c>
      <c r="B17" s="260"/>
      <c r="C17" s="259"/>
      <c r="D17" s="259"/>
      <c r="E17" s="259"/>
      <c r="F17" s="7"/>
      <c r="G17" s="7"/>
      <c r="H17" s="258" t="s">
        <v>254</v>
      </c>
    </row>
    <row r="18" spans="1:8" x14ac:dyDescent="0.2">
      <c r="A18" s="250"/>
      <c r="B18" s="250"/>
      <c r="C18" s="248"/>
      <c r="D18" s="248"/>
      <c r="E18" s="248"/>
      <c r="F18" s="248"/>
      <c r="G18" s="248"/>
      <c r="H18" s="248"/>
    </row>
    <row r="19" spans="1:8" ht="15" customHeight="1" x14ac:dyDescent="0.2">
      <c r="A19" s="227" t="s">
        <v>45</v>
      </c>
      <c r="B19" s="226" t="s">
        <v>46</v>
      </c>
      <c r="C19" s="224" t="s">
        <v>241</v>
      </c>
      <c r="D19" s="256">
        <v>2016</v>
      </c>
      <c r="E19" s="256">
        <v>2015</v>
      </c>
      <c r="F19" s="255" t="s">
        <v>253</v>
      </c>
      <c r="G19" s="255" t="s">
        <v>252</v>
      </c>
      <c r="H19" s="254" t="s">
        <v>251</v>
      </c>
    </row>
    <row r="20" spans="1:8" x14ac:dyDescent="0.2">
      <c r="A20" s="237" t="s">
        <v>522</v>
      </c>
      <c r="B20" s="237" t="s">
        <v>523</v>
      </c>
      <c r="C20" s="253">
        <v>10</v>
      </c>
      <c r="D20" s="253">
        <v>0</v>
      </c>
      <c r="E20" s="253">
        <v>0</v>
      </c>
      <c r="F20" s="253">
        <v>0</v>
      </c>
      <c r="G20" s="253"/>
      <c r="H20" s="253"/>
    </row>
    <row r="21" spans="1:8" x14ac:dyDescent="0.2">
      <c r="A21" s="237"/>
      <c r="B21" s="237"/>
      <c r="C21" s="253"/>
      <c r="D21" s="253"/>
      <c r="E21" s="253"/>
      <c r="F21" s="253"/>
      <c r="G21" s="253"/>
      <c r="H21" s="253"/>
    </row>
    <row r="22" spans="1:8" x14ac:dyDescent="0.2">
      <c r="A22" s="237"/>
      <c r="B22" s="237"/>
      <c r="C22" s="253"/>
      <c r="D22" s="253"/>
      <c r="E22" s="253"/>
      <c r="F22" s="253"/>
      <c r="G22" s="253"/>
      <c r="H22" s="253"/>
    </row>
    <row r="23" spans="1:8" x14ac:dyDescent="0.2">
      <c r="A23" s="237"/>
      <c r="B23" s="237"/>
      <c r="C23" s="253"/>
      <c r="D23" s="253"/>
      <c r="E23" s="253"/>
      <c r="F23" s="253"/>
      <c r="G23" s="253"/>
      <c r="H23" s="253"/>
    </row>
    <row r="24" spans="1:8" x14ac:dyDescent="0.2">
      <c r="A24" s="252"/>
      <c r="B24" s="252" t="s">
        <v>250</v>
      </c>
      <c r="C24" s="251">
        <f t="shared" ref="C24:H24" si="1">SUM(C20:C23)</f>
        <v>10</v>
      </c>
      <c r="D24" s="251">
        <f t="shared" si="1"/>
        <v>0</v>
      </c>
      <c r="E24" s="251">
        <f t="shared" si="1"/>
        <v>0</v>
      </c>
      <c r="F24" s="251">
        <f t="shared" si="1"/>
        <v>0</v>
      </c>
      <c r="G24" s="251">
        <f t="shared" si="1"/>
        <v>0</v>
      </c>
      <c r="H24" s="251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0866141732283472" right="0.70866141732283472" top="1.7716535433070868" bottom="0.74803149606299213" header="0.31496062992125984" footer="0.31496062992125984"/>
  <pageSetup scale="86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7" t="s">
        <v>143</v>
      </c>
      <c r="B2" s="458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zoomScaleNormal="100" zoomScaleSheetLayoutView="100" workbookViewId="0">
      <selection activeCell="E15" sqref="A1:E15"/>
    </sheetView>
  </sheetViews>
  <sheetFormatPr baseColWidth="10" defaultRowHeight="11.25" x14ac:dyDescent="0.2"/>
  <cols>
    <col min="1" max="1" width="20.7109375" style="60" customWidth="1"/>
    <col min="2" max="2" width="19.7109375" style="60" bestFit="1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2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8" t="s">
        <v>374</v>
      </c>
      <c r="C5" s="22"/>
      <c r="D5" s="22"/>
      <c r="E5" s="367" t="s">
        <v>373</v>
      </c>
    </row>
    <row r="6" spans="1:5" s="24" customFormat="1" x14ac:dyDescent="0.2">
      <c r="A6" s="223"/>
      <c r="B6" s="223"/>
      <c r="C6" s="366"/>
      <c r="D6" s="365"/>
      <c r="E6" s="365"/>
    </row>
    <row r="7" spans="1:5" ht="15" customHeight="1" x14ac:dyDescent="0.2">
      <c r="A7" s="227" t="s">
        <v>45</v>
      </c>
      <c r="B7" s="226" t="s">
        <v>46</v>
      </c>
      <c r="C7" s="292" t="s">
        <v>47</v>
      </c>
      <c r="D7" s="292" t="s">
        <v>48</v>
      </c>
      <c r="E7" s="292" t="s">
        <v>49</v>
      </c>
    </row>
    <row r="8" spans="1:5" x14ac:dyDescent="0.2">
      <c r="A8" s="286">
        <v>111300006</v>
      </c>
      <c r="B8" s="286" t="s">
        <v>767</v>
      </c>
      <c r="C8" s="253">
        <v>324808.82</v>
      </c>
      <c r="D8" s="253">
        <v>389097.23</v>
      </c>
      <c r="E8" s="253">
        <v>64288.41</v>
      </c>
    </row>
    <row r="9" spans="1:5" x14ac:dyDescent="0.2">
      <c r="A9" s="286">
        <v>111300007</v>
      </c>
      <c r="B9" s="286" t="s">
        <v>768</v>
      </c>
      <c r="C9" s="253">
        <v>28097.03</v>
      </c>
      <c r="D9" s="253">
        <v>39199.589999999997</v>
      </c>
      <c r="E9" s="253">
        <v>11102.56</v>
      </c>
    </row>
    <row r="10" spans="1:5" x14ac:dyDescent="0.2">
      <c r="A10" s="286">
        <v>111300008</v>
      </c>
      <c r="B10" s="286" t="s">
        <v>769</v>
      </c>
      <c r="C10" s="253">
        <v>0</v>
      </c>
      <c r="D10" s="253">
        <v>31201.21</v>
      </c>
      <c r="E10" s="253">
        <v>31201.21</v>
      </c>
    </row>
    <row r="11" spans="1:5" x14ac:dyDescent="0.2">
      <c r="A11" s="286"/>
      <c r="B11" s="286"/>
      <c r="C11" s="253"/>
      <c r="D11" s="253"/>
      <c r="E11" s="253"/>
    </row>
    <row r="12" spans="1:5" x14ac:dyDescent="0.2">
      <c r="A12" s="286"/>
      <c r="B12" s="286"/>
      <c r="C12" s="253"/>
      <c r="D12" s="253"/>
      <c r="E12" s="253"/>
    </row>
    <row r="13" spans="1:5" x14ac:dyDescent="0.2">
      <c r="A13" s="286"/>
      <c r="B13" s="286"/>
      <c r="C13" s="253"/>
      <c r="D13" s="253"/>
      <c r="E13" s="253"/>
    </row>
    <row r="14" spans="1:5" x14ac:dyDescent="0.2">
      <c r="A14" s="364"/>
      <c r="B14" s="364"/>
      <c r="C14" s="363"/>
      <c r="D14" s="363"/>
      <c r="E14" s="363"/>
    </row>
    <row r="15" spans="1:5" s="8" customFormat="1" x14ac:dyDescent="0.2">
      <c r="A15" s="252"/>
      <c r="B15" s="252" t="s">
        <v>372</v>
      </c>
      <c r="C15" s="251">
        <f>SUM(C8:C14)</f>
        <v>352905.85</v>
      </c>
      <c r="D15" s="251">
        <f>SUM(D8:D14)</f>
        <v>459498.02999999997</v>
      </c>
      <c r="E15" s="251">
        <f>SUM(E8:E14)</f>
        <v>106592.18</v>
      </c>
    </row>
    <row r="16" spans="1:5" s="8" customFormat="1" x14ac:dyDescent="0.2">
      <c r="A16" s="348"/>
      <c r="B16" s="348"/>
      <c r="C16" s="362"/>
      <c r="D16" s="362"/>
      <c r="E16" s="362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1.7716535433070868" bottom="0.74803149606299213" header="0.31496062992125984" footer="0.31496062992125984"/>
  <pageSetup scale="96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57" t="s">
        <v>143</v>
      </c>
      <c r="B2" s="458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zoomScaleNormal="100" zoomScaleSheetLayoutView="100" workbookViewId="0">
      <selection activeCell="D33" sqref="A1:D33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9"/>
      <c r="D1" s="381"/>
    </row>
    <row r="2" spans="1:4" s="12" customFormat="1" x14ac:dyDescent="0.2">
      <c r="A2" s="21" t="s">
        <v>0</v>
      </c>
      <c r="B2" s="21"/>
      <c r="C2" s="379"/>
      <c r="D2" s="380"/>
    </row>
    <row r="3" spans="1:4" s="12" customFormat="1" x14ac:dyDescent="0.2">
      <c r="A3" s="21"/>
      <c r="B3" s="21"/>
      <c r="C3" s="379"/>
      <c r="D3" s="380"/>
    </row>
    <row r="4" spans="1:4" s="12" customFormat="1" x14ac:dyDescent="0.2">
      <c r="C4" s="379"/>
      <c r="D4" s="380"/>
    </row>
    <row r="5" spans="1:4" s="12" customFormat="1" ht="11.25" customHeight="1" x14ac:dyDescent="0.2">
      <c r="A5" s="477" t="s">
        <v>379</v>
      </c>
      <c r="B5" s="478"/>
      <c r="C5" s="379"/>
      <c r="D5" s="378" t="s">
        <v>377</v>
      </c>
    </row>
    <row r="6" spans="1:4" x14ac:dyDescent="0.2">
      <c r="A6" s="377"/>
      <c r="B6" s="377"/>
      <c r="C6" s="376"/>
      <c r="D6" s="375"/>
    </row>
    <row r="7" spans="1:4" ht="15" customHeight="1" x14ac:dyDescent="0.2">
      <c r="A7" s="227" t="s">
        <v>45</v>
      </c>
      <c r="B7" s="226" t="s">
        <v>46</v>
      </c>
      <c r="C7" s="292" t="s">
        <v>49</v>
      </c>
      <c r="D7" s="315" t="s">
        <v>376</v>
      </c>
    </row>
    <row r="8" spans="1:4" x14ac:dyDescent="0.2">
      <c r="A8" s="373" t="s">
        <v>517</v>
      </c>
      <c r="B8" s="374" t="s">
        <v>517</v>
      </c>
      <c r="C8" s="372"/>
      <c r="D8" s="371"/>
    </row>
    <row r="9" spans="1:4" x14ac:dyDescent="0.2">
      <c r="A9" s="373"/>
      <c r="B9" s="374"/>
      <c r="C9" s="372"/>
      <c r="D9" s="371"/>
    </row>
    <row r="10" spans="1:4" x14ac:dyDescent="0.2">
      <c r="A10" s="373"/>
      <c r="B10" s="374"/>
      <c r="C10" s="372"/>
      <c r="D10" s="371"/>
    </row>
    <row r="11" spans="1:4" x14ac:dyDescent="0.2">
      <c r="A11" s="373"/>
      <c r="B11" s="374"/>
      <c r="C11" s="372"/>
      <c r="D11" s="371"/>
    </row>
    <row r="12" spans="1:4" x14ac:dyDescent="0.2">
      <c r="A12" s="373"/>
      <c r="B12" s="374"/>
      <c r="C12" s="372"/>
      <c r="D12" s="371"/>
    </row>
    <row r="13" spans="1:4" x14ac:dyDescent="0.2">
      <c r="A13" s="373"/>
      <c r="B13" s="374"/>
      <c r="C13" s="372"/>
      <c r="D13" s="371"/>
    </row>
    <row r="14" spans="1:4" x14ac:dyDescent="0.2">
      <c r="A14" s="373"/>
      <c r="B14" s="373"/>
      <c r="C14" s="372"/>
      <c r="D14" s="371"/>
    </row>
    <row r="15" spans="1:4" x14ac:dyDescent="0.2">
      <c r="A15" s="370"/>
      <c r="B15" s="370" t="s">
        <v>317</v>
      </c>
      <c r="C15" s="369">
        <f>SUM(C8:C14)</f>
        <v>0</v>
      </c>
      <c r="D15" s="368">
        <v>0</v>
      </c>
    </row>
    <row r="18" spans="1:4" x14ac:dyDescent="0.2">
      <c r="A18" s="477" t="s">
        <v>378</v>
      </c>
      <c r="B18" s="478"/>
      <c r="C18" s="379"/>
      <c r="D18" s="378" t="s">
        <v>377</v>
      </c>
    </row>
    <row r="19" spans="1:4" x14ac:dyDescent="0.2">
      <c r="A19" s="377"/>
      <c r="B19" s="377"/>
      <c r="C19" s="376"/>
      <c r="D19" s="375"/>
    </row>
    <row r="20" spans="1:4" x14ac:dyDescent="0.2">
      <c r="A20" s="227" t="s">
        <v>45</v>
      </c>
      <c r="B20" s="226" t="s">
        <v>46</v>
      </c>
      <c r="C20" s="292" t="s">
        <v>49</v>
      </c>
      <c r="D20" s="315" t="s">
        <v>376</v>
      </c>
    </row>
    <row r="21" spans="1:4" x14ac:dyDescent="0.2">
      <c r="A21" s="373">
        <v>124115111</v>
      </c>
      <c r="B21" s="374" t="s">
        <v>537</v>
      </c>
      <c r="C21" s="372">
        <v>58509.26</v>
      </c>
      <c r="D21" s="371"/>
    </row>
    <row r="22" spans="1:4" x14ac:dyDescent="0.2">
      <c r="A22" s="373">
        <v>124135151</v>
      </c>
      <c r="B22" s="374" t="s">
        <v>539</v>
      </c>
      <c r="C22" s="372">
        <v>10940</v>
      </c>
      <c r="D22" s="371"/>
    </row>
    <row r="23" spans="1:4" x14ac:dyDescent="0.2">
      <c r="A23" s="373">
        <v>124195191</v>
      </c>
      <c r="B23" s="374" t="s">
        <v>541</v>
      </c>
      <c r="C23" s="372">
        <v>2999</v>
      </c>
      <c r="D23" s="371"/>
    </row>
    <row r="24" spans="1:4" x14ac:dyDescent="0.2">
      <c r="A24" s="373">
        <v>124295291</v>
      </c>
      <c r="B24" s="374" t="s">
        <v>547</v>
      </c>
      <c r="C24" s="372">
        <v>7520.82</v>
      </c>
      <c r="D24" s="371"/>
    </row>
    <row r="25" spans="1:4" x14ac:dyDescent="0.2">
      <c r="A25" s="373">
        <v>124415411</v>
      </c>
      <c r="B25" s="374" t="s">
        <v>549</v>
      </c>
      <c r="C25" s="372">
        <v>286846</v>
      </c>
      <c r="D25" s="371"/>
    </row>
    <row r="26" spans="1:4" x14ac:dyDescent="0.2">
      <c r="A26" s="373">
        <v>124675671</v>
      </c>
      <c r="B26" s="374" t="s">
        <v>557</v>
      </c>
      <c r="C26" s="372">
        <v>2794.99</v>
      </c>
      <c r="D26" s="371"/>
    </row>
    <row r="27" spans="1:4" x14ac:dyDescent="0.2">
      <c r="A27" s="373">
        <v>125415971</v>
      </c>
      <c r="B27" s="374" t="s">
        <v>573</v>
      </c>
      <c r="C27" s="372">
        <v>3236.4</v>
      </c>
      <c r="D27" s="371"/>
    </row>
    <row r="28" spans="1:4" x14ac:dyDescent="0.2">
      <c r="A28" s="373"/>
      <c r="B28" s="374"/>
      <c r="C28" s="372"/>
      <c r="D28" s="371"/>
    </row>
    <row r="29" spans="1:4" x14ac:dyDescent="0.2">
      <c r="A29" s="373"/>
      <c r="B29" s="373"/>
      <c r="C29" s="372"/>
      <c r="D29" s="371"/>
    </row>
    <row r="30" spans="1:4" x14ac:dyDescent="0.2">
      <c r="A30" s="373"/>
      <c r="B30" s="374"/>
      <c r="C30" s="372"/>
      <c r="D30" s="371"/>
    </row>
    <row r="31" spans="1:4" x14ac:dyDescent="0.2">
      <c r="A31" s="373"/>
      <c r="B31" s="374"/>
      <c r="C31" s="372"/>
      <c r="D31" s="371"/>
    </row>
    <row r="32" spans="1:4" x14ac:dyDescent="0.2">
      <c r="A32" s="373"/>
      <c r="B32" s="373"/>
      <c r="C32" s="372"/>
      <c r="D32" s="371"/>
    </row>
    <row r="33" spans="1:4" x14ac:dyDescent="0.2">
      <c r="A33" s="370"/>
      <c r="B33" s="370" t="s">
        <v>375</v>
      </c>
      <c r="C33" s="369">
        <f>SUM(C21:C32)</f>
        <v>372846.47000000003</v>
      </c>
      <c r="D33" s="368">
        <v>0</v>
      </c>
    </row>
  </sheetData>
  <mergeCells count="2">
    <mergeCell ref="A5:B5"/>
    <mergeCell ref="A18:B18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20"/>
    <dataValidation allowBlank="1" showInputMessage="1" showErrorMessage="1" prompt="Corresponde al nombre o descripción de la cuenta de acuerdo al Plan de Cuentas emitido por el CONAC." sqref="B7 B20"/>
    <dataValidation allowBlank="1" showInputMessage="1" showErrorMessage="1" prompt="Importe (saldo final) de las adquisiciones de bienes muebles e inmuebles efectuadas en el periodo al que corresponde la cuenta pública presentada." sqref="C20"/>
    <dataValidation allowBlank="1" showInputMessage="1" showErrorMessage="1" prompt="Detallar el porcentaje de estas adquisiciones que fueron realizadas mediante subsidios de capital del sector central (subsidiados por la federación, estado o municipio)." sqref="D7 D20"/>
  </dataValidations>
  <pageMargins left="0.70866141732283472" right="0.70866141732283472" top="1.7716535433070868" bottom="0.74803149606299213" header="0.31496062992125984" footer="0.31496062992125984"/>
  <pageSetup scale="84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57" t="s">
        <v>143</v>
      </c>
      <c r="B2" s="458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59" t="s">
        <v>213</v>
      </c>
      <c r="B6" s="469"/>
      <c r="C6" s="469"/>
      <c r="D6" s="470"/>
    </row>
    <row r="7" spans="1:4" ht="27.95" customHeight="1" thickBot="1" x14ac:dyDescent="0.25">
      <c r="A7" s="479" t="s">
        <v>214</v>
      </c>
      <c r="B7" s="480"/>
      <c r="C7" s="480"/>
      <c r="D7" s="481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Normal="100" zoomScaleSheetLayoutView="100" workbookViewId="0">
      <pane ySplit="8" topLeftCell="A9" activePane="bottomLeft" state="frozen"/>
      <selection pane="bottomLeft" activeCell="D43" sqref="A1:D43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9"/>
    </row>
    <row r="2" spans="1:4" s="12" customFormat="1" x14ac:dyDescent="0.2">
      <c r="A2" s="21" t="s">
        <v>0</v>
      </c>
      <c r="B2" s="21"/>
      <c r="C2" s="379"/>
    </row>
    <row r="3" spans="1:4" s="12" customFormat="1" x14ac:dyDescent="0.2">
      <c r="A3" s="21"/>
      <c r="B3" s="21"/>
      <c r="C3" s="379"/>
    </row>
    <row r="4" spans="1:4" s="12" customFormat="1" x14ac:dyDescent="0.2">
      <c r="A4" s="21"/>
      <c r="B4" s="21"/>
      <c r="C4" s="379"/>
    </row>
    <row r="5" spans="1:4" s="12" customFormat="1" x14ac:dyDescent="0.2">
      <c r="C5" s="379"/>
    </row>
    <row r="6" spans="1:4" s="12" customFormat="1" ht="11.25" customHeight="1" x14ac:dyDescent="0.2">
      <c r="A6" s="477" t="s">
        <v>227</v>
      </c>
      <c r="B6" s="478"/>
      <c r="C6" s="379"/>
      <c r="D6" s="395" t="s">
        <v>413</v>
      </c>
    </row>
    <row r="7" spans="1:4" x14ac:dyDescent="0.2">
      <c r="A7" s="377"/>
      <c r="B7" s="377"/>
      <c r="C7" s="376"/>
    </row>
    <row r="8" spans="1:4" ht="15" customHeight="1" x14ac:dyDescent="0.2">
      <c r="A8" s="227" t="s">
        <v>45</v>
      </c>
      <c r="B8" s="394" t="s">
        <v>46</v>
      </c>
      <c r="C8" s="292" t="s">
        <v>47</v>
      </c>
      <c r="D8" s="292" t="s">
        <v>48</v>
      </c>
    </row>
    <row r="9" spans="1:4" x14ac:dyDescent="0.2">
      <c r="A9" s="391">
        <v>5500</v>
      </c>
      <c r="B9" s="393" t="s">
        <v>412</v>
      </c>
      <c r="C9" s="387">
        <f>SUM(C10+C19+C22+C28+C30+C32)</f>
        <v>0</v>
      </c>
      <c r="D9" s="387">
        <f>SUM(D10+D19+D22+D28+D30+D32)</f>
        <v>307758.12</v>
      </c>
    </row>
    <row r="10" spans="1:4" x14ac:dyDescent="0.2">
      <c r="A10" s="389">
        <v>5510</v>
      </c>
      <c r="B10" s="392" t="s">
        <v>411</v>
      </c>
      <c r="C10" s="387">
        <f>SUM(C11:C18)</f>
        <v>0</v>
      </c>
      <c r="D10" s="387">
        <f>SUM(D11:D18)</f>
        <v>307758.12</v>
      </c>
    </row>
    <row r="11" spans="1:4" x14ac:dyDescent="0.2">
      <c r="A11" s="389">
        <v>5511</v>
      </c>
      <c r="B11" s="392" t="s">
        <v>410</v>
      </c>
      <c r="C11" s="387">
        <v>0</v>
      </c>
      <c r="D11" s="386">
        <v>0</v>
      </c>
    </row>
    <row r="12" spans="1:4" x14ac:dyDescent="0.2">
      <c r="A12" s="389">
        <v>5512</v>
      </c>
      <c r="B12" s="392" t="s">
        <v>409</v>
      </c>
      <c r="C12" s="387">
        <v>0</v>
      </c>
      <c r="D12" s="386">
        <v>0</v>
      </c>
    </row>
    <row r="13" spans="1:4" x14ac:dyDescent="0.2">
      <c r="A13" s="389">
        <v>5513</v>
      </c>
      <c r="B13" s="392" t="s">
        <v>408</v>
      </c>
      <c r="C13" s="387">
        <v>0</v>
      </c>
      <c r="D13" s="386">
        <v>0</v>
      </c>
    </row>
    <row r="14" spans="1:4" x14ac:dyDescent="0.2">
      <c r="A14" s="389">
        <v>5514</v>
      </c>
      <c r="B14" s="392" t="s">
        <v>407</v>
      </c>
      <c r="C14" s="387">
        <v>0</v>
      </c>
      <c r="D14" s="386">
        <v>0</v>
      </c>
    </row>
    <row r="15" spans="1:4" x14ac:dyDescent="0.2">
      <c r="A15" s="389">
        <v>5515</v>
      </c>
      <c r="B15" s="392" t="s">
        <v>406</v>
      </c>
      <c r="C15" s="387">
        <v>0</v>
      </c>
      <c r="D15" s="386">
        <v>304156.24</v>
      </c>
    </row>
    <row r="16" spans="1:4" x14ac:dyDescent="0.2">
      <c r="A16" s="389">
        <v>5516</v>
      </c>
      <c r="B16" s="392" t="s">
        <v>405</v>
      </c>
      <c r="C16" s="387">
        <v>0</v>
      </c>
      <c r="D16" s="386">
        <v>0</v>
      </c>
    </row>
    <row r="17" spans="1:4" x14ac:dyDescent="0.2">
      <c r="A17" s="389">
        <v>5517</v>
      </c>
      <c r="B17" s="392" t="s">
        <v>404</v>
      </c>
      <c r="C17" s="387">
        <v>0</v>
      </c>
      <c r="D17" s="386">
        <v>3601.88</v>
      </c>
    </row>
    <row r="18" spans="1:4" x14ac:dyDescent="0.2">
      <c r="A18" s="389">
        <v>5518</v>
      </c>
      <c r="B18" s="392" t="s">
        <v>403</v>
      </c>
      <c r="C18" s="387">
        <v>0</v>
      </c>
      <c r="D18" s="386">
        <v>0</v>
      </c>
    </row>
    <row r="19" spans="1:4" x14ac:dyDescent="0.2">
      <c r="A19" s="389">
        <v>5520</v>
      </c>
      <c r="B19" s="392" t="s">
        <v>402</v>
      </c>
      <c r="C19" s="387">
        <f>SUM(C20:C21)</f>
        <v>0</v>
      </c>
      <c r="D19" s="387">
        <f>SUM(D20:D21)</f>
        <v>0</v>
      </c>
    </row>
    <row r="20" spans="1:4" x14ac:dyDescent="0.2">
      <c r="A20" s="389">
        <v>5521</v>
      </c>
      <c r="B20" s="392" t="s">
        <v>401</v>
      </c>
      <c r="C20" s="387">
        <v>0</v>
      </c>
      <c r="D20" s="386">
        <v>0</v>
      </c>
    </row>
    <row r="21" spans="1:4" x14ac:dyDescent="0.2">
      <c r="A21" s="389">
        <v>5522</v>
      </c>
      <c r="B21" s="392" t="s">
        <v>400</v>
      </c>
      <c r="C21" s="387">
        <v>0</v>
      </c>
      <c r="D21" s="386">
        <v>0</v>
      </c>
    </row>
    <row r="22" spans="1:4" x14ac:dyDescent="0.2">
      <c r="A22" s="389">
        <v>5530</v>
      </c>
      <c r="B22" s="392" t="s">
        <v>399</v>
      </c>
      <c r="C22" s="387">
        <f>SUM(C23:C27)</f>
        <v>0</v>
      </c>
      <c r="D22" s="387">
        <f>SUM(D23:D27)</f>
        <v>0</v>
      </c>
    </row>
    <row r="23" spans="1:4" x14ac:dyDescent="0.2">
      <c r="A23" s="389">
        <v>5531</v>
      </c>
      <c r="B23" s="392" t="s">
        <v>398</v>
      </c>
      <c r="C23" s="387">
        <v>0</v>
      </c>
      <c r="D23" s="386">
        <v>0</v>
      </c>
    </row>
    <row r="24" spans="1:4" x14ac:dyDescent="0.2">
      <c r="A24" s="389">
        <v>5532</v>
      </c>
      <c r="B24" s="392" t="s">
        <v>397</v>
      </c>
      <c r="C24" s="387">
        <v>0</v>
      </c>
      <c r="D24" s="386">
        <v>0</v>
      </c>
    </row>
    <row r="25" spans="1:4" x14ac:dyDescent="0.2">
      <c r="A25" s="389">
        <v>5533</v>
      </c>
      <c r="B25" s="392" t="s">
        <v>396</v>
      </c>
      <c r="C25" s="387">
        <v>0</v>
      </c>
      <c r="D25" s="386">
        <v>0</v>
      </c>
    </row>
    <row r="26" spans="1:4" x14ac:dyDescent="0.2">
      <c r="A26" s="389">
        <v>5534</v>
      </c>
      <c r="B26" s="392" t="s">
        <v>395</v>
      </c>
      <c r="C26" s="387">
        <v>0</v>
      </c>
      <c r="D26" s="386">
        <v>0</v>
      </c>
    </row>
    <row r="27" spans="1:4" x14ac:dyDescent="0.2">
      <c r="A27" s="389">
        <v>5535</v>
      </c>
      <c r="B27" s="392" t="s">
        <v>394</v>
      </c>
      <c r="C27" s="387">
        <v>0</v>
      </c>
      <c r="D27" s="386">
        <v>0</v>
      </c>
    </row>
    <row r="28" spans="1:4" x14ac:dyDescent="0.2">
      <c r="A28" s="389">
        <v>5540</v>
      </c>
      <c r="B28" s="392" t="s">
        <v>393</v>
      </c>
      <c r="C28" s="387">
        <f>C29</f>
        <v>0</v>
      </c>
      <c r="D28" s="386">
        <f>D29</f>
        <v>0</v>
      </c>
    </row>
    <row r="29" spans="1:4" x14ac:dyDescent="0.2">
      <c r="A29" s="389">
        <v>5541</v>
      </c>
      <c r="B29" s="392" t="s">
        <v>393</v>
      </c>
      <c r="C29" s="387">
        <v>0</v>
      </c>
      <c r="D29" s="386">
        <v>0</v>
      </c>
    </row>
    <row r="30" spans="1:4" x14ac:dyDescent="0.2">
      <c r="A30" s="389">
        <v>5550</v>
      </c>
      <c r="B30" s="388" t="s">
        <v>392</v>
      </c>
      <c r="C30" s="387">
        <f>SUM(C31)</f>
        <v>0</v>
      </c>
      <c r="D30" s="387">
        <f>SUM(D31)</f>
        <v>0</v>
      </c>
    </row>
    <row r="31" spans="1:4" x14ac:dyDescent="0.2">
      <c r="A31" s="389">
        <v>5551</v>
      </c>
      <c r="B31" s="388" t="s">
        <v>392</v>
      </c>
      <c r="C31" s="387">
        <v>0</v>
      </c>
      <c r="D31" s="386">
        <v>0</v>
      </c>
    </row>
    <row r="32" spans="1:4" x14ac:dyDescent="0.2">
      <c r="A32" s="389">
        <v>5590</v>
      </c>
      <c r="B32" s="388" t="s">
        <v>391</v>
      </c>
      <c r="C32" s="387">
        <f>SUM(C33:C40)</f>
        <v>0</v>
      </c>
      <c r="D32" s="387">
        <f>SUM(D33:D40)</f>
        <v>0</v>
      </c>
    </row>
    <row r="33" spans="1:4" x14ac:dyDescent="0.2">
      <c r="A33" s="389">
        <v>5591</v>
      </c>
      <c r="B33" s="388" t="s">
        <v>390</v>
      </c>
      <c r="C33" s="387">
        <v>0</v>
      </c>
      <c r="D33" s="386">
        <v>0</v>
      </c>
    </row>
    <row r="34" spans="1:4" x14ac:dyDescent="0.2">
      <c r="A34" s="389">
        <v>5592</v>
      </c>
      <c r="B34" s="388" t="s">
        <v>389</v>
      </c>
      <c r="C34" s="387">
        <v>0</v>
      </c>
      <c r="D34" s="386">
        <v>0</v>
      </c>
    </row>
    <row r="35" spans="1:4" x14ac:dyDescent="0.2">
      <c r="A35" s="389">
        <v>5593</v>
      </c>
      <c r="B35" s="388" t="s">
        <v>388</v>
      </c>
      <c r="C35" s="387">
        <v>0</v>
      </c>
      <c r="D35" s="386">
        <v>0</v>
      </c>
    </row>
    <row r="36" spans="1:4" x14ac:dyDescent="0.2">
      <c r="A36" s="389">
        <v>5594</v>
      </c>
      <c r="B36" s="388" t="s">
        <v>387</v>
      </c>
      <c r="C36" s="387">
        <v>0</v>
      </c>
      <c r="D36" s="386">
        <v>0</v>
      </c>
    </row>
    <row r="37" spans="1:4" x14ac:dyDescent="0.2">
      <c r="A37" s="389">
        <v>5595</v>
      </c>
      <c r="B37" s="388" t="s">
        <v>386</v>
      </c>
      <c r="C37" s="387">
        <v>0</v>
      </c>
      <c r="D37" s="386">
        <v>0</v>
      </c>
    </row>
    <row r="38" spans="1:4" x14ac:dyDescent="0.2">
      <c r="A38" s="389">
        <v>5596</v>
      </c>
      <c r="B38" s="388" t="s">
        <v>385</v>
      </c>
      <c r="C38" s="387">
        <v>0</v>
      </c>
      <c r="D38" s="386">
        <v>0</v>
      </c>
    </row>
    <row r="39" spans="1:4" x14ac:dyDescent="0.2">
      <c r="A39" s="389">
        <v>5597</v>
      </c>
      <c r="B39" s="388" t="s">
        <v>384</v>
      </c>
      <c r="C39" s="387">
        <v>0</v>
      </c>
      <c r="D39" s="386">
        <v>0</v>
      </c>
    </row>
    <row r="40" spans="1:4" x14ac:dyDescent="0.2">
      <c r="A40" s="389">
        <v>5599</v>
      </c>
      <c r="B40" s="388" t="s">
        <v>383</v>
      </c>
      <c r="C40" s="387">
        <v>0</v>
      </c>
      <c r="D40" s="386">
        <v>0</v>
      </c>
    </row>
    <row r="41" spans="1:4" x14ac:dyDescent="0.2">
      <c r="A41" s="391">
        <v>5600</v>
      </c>
      <c r="B41" s="390" t="s">
        <v>382</v>
      </c>
      <c r="C41" s="387">
        <f>SUM(C42)</f>
        <v>0</v>
      </c>
      <c r="D41" s="387">
        <f>SUM(D42)</f>
        <v>0</v>
      </c>
    </row>
    <row r="42" spans="1:4" x14ac:dyDescent="0.2">
      <c r="A42" s="389">
        <v>5610</v>
      </c>
      <c r="B42" s="388" t="s">
        <v>381</v>
      </c>
      <c r="C42" s="387">
        <f>SUM(C43)</f>
        <v>0</v>
      </c>
      <c r="D42" s="387">
        <f>SUM(D43)</f>
        <v>0</v>
      </c>
    </row>
    <row r="43" spans="1:4" x14ac:dyDescent="0.2">
      <c r="A43" s="385">
        <v>5611</v>
      </c>
      <c r="B43" s="384" t="s">
        <v>380</v>
      </c>
      <c r="C43" s="383">
        <v>0</v>
      </c>
      <c r="D43" s="382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0866141732283472" right="0.70866141732283472" top="1.7716535433070868" bottom="0.74803149606299213" header="0.31496062992125984" footer="0.31496062992125984"/>
  <pageSetup scale="92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workbookViewId="0">
      <selection activeCell="C20" sqref="A1:C2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5" t="s">
        <v>135</v>
      </c>
      <c r="B5" s="414"/>
      <c r="C5" s="413" t="s">
        <v>141</v>
      </c>
    </row>
    <row r="6" spans="1:3" x14ac:dyDescent="0.2">
      <c r="A6" s="412"/>
      <c r="B6" s="412"/>
      <c r="C6" s="411"/>
    </row>
    <row r="7" spans="1:3" ht="15" customHeight="1" x14ac:dyDescent="0.2">
      <c r="A7" s="227" t="s">
        <v>45</v>
      </c>
      <c r="B7" s="410" t="s">
        <v>46</v>
      </c>
      <c r="C7" s="394" t="s">
        <v>265</v>
      </c>
    </row>
    <row r="8" spans="1:3" x14ac:dyDescent="0.2">
      <c r="A8" s="407">
        <v>900001</v>
      </c>
      <c r="B8" s="409" t="s">
        <v>427</v>
      </c>
      <c r="C8" s="405">
        <v>4267817.26</v>
      </c>
    </row>
    <row r="9" spans="1:3" x14ac:dyDescent="0.2">
      <c r="A9" s="407">
        <v>900002</v>
      </c>
      <c r="B9" s="406" t="s">
        <v>426</v>
      </c>
      <c r="C9" s="405">
        <f>SUM(C10:C14)</f>
        <v>26061</v>
      </c>
    </row>
    <row r="10" spans="1:3" x14ac:dyDescent="0.2">
      <c r="A10" s="408">
        <v>4320</v>
      </c>
      <c r="B10" s="402" t="s">
        <v>425</v>
      </c>
      <c r="C10" s="399"/>
    </row>
    <row r="11" spans="1:3" ht="22.5" x14ac:dyDescent="0.2">
      <c r="A11" s="408">
        <v>4330</v>
      </c>
      <c r="B11" s="402" t="s">
        <v>424</v>
      </c>
      <c r="C11" s="399"/>
    </row>
    <row r="12" spans="1:3" x14ac:dyDescent="0.2">
      <c r="A12" s="408">
        <v>4340</v>
      </c>
      <c r="B12" s="402" t="s">
        <v>423</v>
      </c>
      <c r="C12" s="399"/>
    </row>
    <row r="13" spans="1:3" x14ac:dyDescent="0.2">
      <c r="A13" s="408">
        <v>4399</v>
      </c>
      <c r="B13" s="402" t="s">
        <v>422</v>
      </c>
      <c r="C13" s="399">
        <v>26061</v>
      </c>
    </row>
    <row r="14" spans="1:3" x14ac:dyDescent="0.2">
      <c r="A14" s="401">
        <v>4400</v>
      </c>
      <c r="B14" s="402" t="s">
        <v>421</v>
      </c>
      <c r="C14" s="399"/>
    </row>
    <row r="15" spans="1:3" x14ac:dyDescent="0.2">
      <c r="A15" s="407">
        <v>900003</v>
      </c>
      <c r="B15" s="406" t="s">
        <v>420</v>
      </c>
      <c r="C15" s="405">
        <f>SUM(C16:C19)</f>
        <v>335077.21999999997</v>
      </c>
    </row>
    <row r="16" spans="1:3" x14ac:dyDescent="0.2">
      <c r="A16" s="404">
        <v>52</v>
      </c>
      <c r="B16" s="402" t="s">
        <v>419</v>
      </c>
      <c r="C16" s="399"/>
    </row>
    <row r="17" spans="1:3" x14ac:dyDescent="0.2">
      <c r="A17" s="404">
        <v>62</v>
      </c>
      <c r="B17" s="402" t="s">
        <v>418</v>
      </c>
      <c r="C17" s="399"/>
    </row>
    <row r="18" spans="1:3" x14ac:dyDescent="0.2">
      <c r="A18" s="403" t="s">
        <v>417</v>
      </c>
      <c r="B18" s="402" t="s">
        <v>416</v>
      </c>
      <c r="C18" s="399">
        <v>335077.21999999997</v>
      </c>
    </row>
    <row r="19" spans="1:3" x14ac:dyDescent="0.2">
      <c r="A19" s="401">
        <v>4500</v>
      </c>
      <c r="B19" s="400" t="s">
        <v>415</v>
      </c>
      <c r="C19" s="399"/>
    </row>
    <row r="20" spans="1:3" x14ac:dyDescent="0.2">
      <c r="A20" s="398">
        <v>900004</v>
      </c>
      <c r="B20" s="397" t="s">
        <v>414</v>
      </c>
      <c r="C20" s="396">
        <f>+C8+C9-C15</f>
        <v>3958801.04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0866141732283472" right="0.70866141732283472" top="1.7716535433070868" bottom="0.74803149606299213" header="0.31496062992125984" footer="0.31496062992125984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57" t="s">
        <v>143</v>
      </c>
      <c r="B2" s="458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82" t="s">
        <v>216</v>
      </c>
      <c r="B7" s="483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workbookViewId="0">
      <selection activeCell="C35" sqref="A1:C3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5" t="s">
        <v>136</v>
      </c>
      <c r="B5" s="414"/>
      <c r="C5" s="426" t="s">
        <v>142</v>
      </c>
    </row>
    <row r="6" spans="1:3" ht="11.25" customHeight="1" x14ac:dyDescent="0.2">
      <c r="A6" s="412"/>
      <c r="B6" s="411"/>
      <c r="C6" s="425"/>
    </row>
    <row r="7" spans="1:3" ht="15" customHeight="1" x14ac:dyDescent="0.2">
      <c r="A7" s="227" t="s">
        <v>45</v>
      </c>
      <c r="B7" s="410" t="s">
        <v>46</v>
      </c>
      <c r="C7" s="394" t="s">
        <v>265</v>
      </c>
    </row>
    <row r="8" spans="1:3" x14ac:dyDescent="0.2">
      <c r="A8" s="424">
        <v>900001</v>
      </c>
      <c r="B8" s="423" t="s">
        <v>450</v>
      </c>
      <c r="C8" s="422">
        <v>3803771.65</v>
      </c>
    </row>
    <row r="9" spans="1:3" x14ac:dyDescent="0.2">
      <c r="A9" s="424">
        <v>900002</v>
      </c>
      <c r="B9" s="423" t="s">
        <v>449</v>
      </c>
      <c r="C9" s="422">
        <f>SUM(C10:C26)</f>
        <v>372846.47000000003</v>
      </c>
    </row>
    <row r="10" spans="1:3" x14ac:dyDescent="0.2">
      <c r="A10" s="408">
        <v>5100</v>
      </c>
      <c r="B10" s="421" t="s">
        <v>448</v>
      </c>
      <c r="C10" s="419">
        <f>+'EFE-02'!C21+'EFE-02'!C22+'EFE-02'!C23</f>
        <v>72448.260000000009</v>
      </c>
    </row>
    <row r="11" spans="1:3" x14ac:dyDescent="0.2">
      <c r="A11" s="408">
        <v>5200</v>
      </c>
      <c r="B11" s="421" t="s">
        <v>447</v>
      </c>
      <c r="C11" s="419">
        <f>+'EFE-02'!C24</f>
        <v>7520.82</v>
      </c>
    </row>
    <row r="12" spans="1:3" x14ac:dyDescent="0.2">
      <c r="A12" s="408">
        <v>5300</v>
      </c>
      <c r="B12" s="421" t="s">
        <v>446</v>
      </c>
      <c r="C12" s="419"/>
    </row>
    <row r="13" spans="1:3" x14ac:dyDescent="0.2">
      <c r="A13" s="408">
        <v>5400</v>
      </c>
      <c r="B13" s="421" t="s">
        <v>445</v>
      </c>
      <c r="C13" s="419">
        <f>+'EFE-02'!C25</f>
        <v>286846</v>
      </c>
    </row>
    <row r="14" spans="1:3" x14ac:dyDescent="0.2">
      <c r="A14" s="408">
        <v>5500</v>
      </c>
      <c r="B14" s="421" t="s">
        <v>444</v>
      </c>
      <c r="C14" s="419"/>
    </row>
    <row r="15" spans="1:3" x14ac:dyDescent="0.2">
      <c r="A15" s="408">
        <v>5600</v>
      </c>
      <c r="B15" s="421" t="s">
        <v>443</v>
      </c>
      <c r="C15" s="419">
        <f>+'EFE-02'!C26</f>
        <v>2794.99</v>
      </c>
    </row>
    <row r="16" spans="1:3" x14ac:dyDescent="0.2">
      <c r="A16" s="408">
        <v>5700</v>
      </c>
      <c r="B16" s="421" t="s">
        <v>442</v>
      </c>
      <c r="C16" s="419"/>
    </row>
    <row r="17" spans="1:3" x14ac:dyDescent="0.2">
      <c r="A17" s="408" t="s">
        <v>441</v>
      </c>
      <c r="B17" s="421" t="s">
        <v>440</v>
      </c>
      <c r="C17" s="419"/>
    </row>
    <row r="18" spans="1:3" x14ac:dyDescent="0.2">
      <c r="A18" s="408">
        <v>5900</v>
      </c>
      <c r="B18" s="421" t="s">
        <v>439</v>
      </c>
      <c r="C18" s="419">
        <f>+'EFE-02'!C27</f>
        <v>3236.4</v>
      </c>
    </row>
    <row r="19" spans="1:3" x14ac:dyDescent="0.2">
      <c r="A19" s="404">
        <v>6200</v>
      </c>
      <c r="B19" s="421" t="s">
        <v>438</v>
      </c>
      <c r="C19" s="419"/>
    </row>
    <row r="20" spans="1:3" x14ac:dyDescent="0.2">
      <c r="A20" s="404">
        <v>7200</v>
      </c>
      <c r="B20" s="421" t="s">
        <v>437</v>
      </c>
      <c r="C20" s="419"/>
    </row>
    <row r="21" spans="1:3" x14ac:dyDescent="0.2">
      <c r="A21" s="404">
        <v>7300</v>
      </c>
      <c r="B21" s="421" t="s">
        <v>436</v>
      </c>
      <c r="C21" s="419"/>
    </row>
    <row r="22" spans="1:3" x14ac:dyDescent="0.2">
      <c r="A22" s="404">
        <v>7500</v>
      </c>
      <c r="B22" s="421" t="s">
        <v>435</v>
      </c>
      <c r="C22" s="419"/>
    </row>
    <row r="23" spans="1:3" x14ac:dyDescent="0.2">
      <c r="A23" s="404">
        <v>7900</v>
      </c>
      <c r="B23" s="421" t="s">
        <v>434</v>
      </c>
      <c r="C23" s="419"/>
    </row>
    <row r="24" spans="1:3" x14ac:dyDescent="0.2">
      <c r="A24" s="404">
        <v>9100</v>
      </c>
      <c r="B24" s="421" t="s">
        <v>433</v>
      </c>
      <c r="C24" s="419"/>
    </row>
    <row r="25" spans="1:3" x14ac:dyDescent="0.2">
      <c r="A25" s="404">
        <v>9900</v>
      </c>
      <c r="B25" s="421" t="s">
        <v>432</v>
      </c>
      <c r="C25" s="419"/>
    </row>
    <row r="26" spans="1:3" x14ac:dyDescent="0.2">
      <c r="A26" s="404">
        <v>7400</v>
      </c>
      <c r="B26" s="420" t="s">
        <v>431</v>
      </c>
      <c r="C26" s="419"/>
    </row>
    <row r="27" spans="1:3" x14ac:dyDescent="0.2">
      <c r="A27" s="424">
        <v>900003</v>
      </c>
      <c r="B27" s="423" t="s">
        <v>430</v>
      </c>
      <c r="C27" s="422">
        <f>SUM(C28:C34)</f>
        <v>0</v>
      </c>
    </row>
    <row r="28" spans="1:3" ht="22.5" x14ac:dyDescent="0.2">
      <c r="A28" s="408">
        <v>5510</v>
      </c>
      <c r="B28" s="421" t="s">
        <v>411</v>
      </c>
      <c r="C28" s="419"/>
    </row>
    <row r="29" spans="1:3" x14ac:dyDescent="0.2">
      <c r="A29" s="408">
        <v>5520</v>
      </c>
      <c r="B29" s="421" t="s">
        <v>402</v>
      </c>
      <c r="C29" s="419"/>
    </row>
    <row r="30" spans="1:3" x14ac:dyDescent="0.2">
      <c r="A30" s="408">
        <v>5530</v>
      </c>
      <c r="B30" s="421" t="s">
        <v>399</v>
      </c>
      <c r="C30" s="419"/>
    </row>
    <row r="31" spans="1:3" ht="22.5" x14ac:dyDescent="0.2">
      <c r="A31" s="408">
        <v>5540</v>
      </c>
      <c r="B31" s="421" t="s">
        <v>393</v>
      </c>
      <c r="C31" s="419"/>
    </row>
    <row r="32" spans="1:3" x14ac:dyDescent="0.2">
      <c r="A32" s="408">
        <v>5550</v>
      </c>
      <c r="B32" s="421" t="s">
        <v>392</v>
      </c>
      <c r="C32" s="419"/>
    </row>
    <row r="33" spans="1:5" x14ac:dyDescent="0.2">
      <c r="A33" s="408">
        <v>5590</v>
      </c>
      <c r="B33" s="421" t="s">
        <v>391</v>
      </c>
      <c r="C33" s="419"/>
    </row>
    <row r="34" spans="1:5" x14ac:dyDescent="0.2">
      <c r="A34" s="408">
        <v>5600</v>
      </c>
      <c r="B34" s="420" t="s">
        <v>429</v>
      </c>
      <c r="C34" s="419"/>
      <c r="D34" s="453"/>
      <c r="E34" s="7"/>
    </row>
    <row r="35" spans="1:5" x14ac:dyDescent="0.2">
      <c r="A35" s="418">
        <v>900004</v>
      </c>
      <c r="B35" s="417" t="s">
        <v>428</v>
      </c>
      <c r="C35" s="416">
        <f>+C8-C9+C27</f>
        <v>3430925.1799999997</v>
      </c>
      <c r="D35" s="453"/>
      <c r="E35" s="7"/>
    </row>
  </sheetData>
  <dataValidations disablePrompts="1"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0866141732283472" right="0.70866141732283472" top="1.7716535433070868" bottom="0.74803149606299213" header="0.31496062992125984" footer="0.31496062992125984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57" t="s">
        <v>143</v>
      </c>
      <c r="B2" s="458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82" t="s">
        <v>221</v>
      </c>
      <c r="B7" s="483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57" t="s">
        <v>143</v>
      </c>
      <c r="B2" s="458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zoomScaleNormal="100" zoomScaleSheetLayoutView="100" workbookViewId="0">
      <selection activeCell="G76" sqref="A1:G76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2" t="s">
        <v>40</v>
      </c>
    </row>
    <row r="3" spans="1:8" x14ac:dyDescent="0.2">
      <c r="A3" s="3"/>
    </row>
    <row r="4" spans="1:8" s="39" customFormat="1" ht="12.75" x14ac:dyDescent="0.2">
      <c r="A4" s="451" t="s">
        <v>76</v>
      </c>
    </row>
    <row r="5" spans="1:8" s="39" customFormat="1" ht="35.1" customHeight="1" x14ac:dyDescent="0.2">
      <c r="A5" s="485" t="s">
        <v>77</v>
      </c>
      <c r="B5" s="485"/>
      <c r="C5" s="485"/>
      <c r="D5" s="485"/>
      <c r="E5" s="485"/>
      <c r="F5" s="485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50" t="s">
        <v>79</v>
      </c>
      <c r="B9" s="41"/>
      <c r="C9" s="41"/>
      <c r="D9" s="41"/>
    </row>
    <row r="10" spans="1:8" s="39" customFormat="1" ht="12.75" x14ac:dyDescent="0.2">
      <c r="A10" s="450"/>
      <c r="B10" s="41"/>
      <c r="C10" s="41"/>
      <c r="D10" s="41"/>
    </row>
    <row r="11" spans="1:8" s="39" customFormat="1" ht="12.75" x14ac:dyDescent="0.2">
      <c r="A11" s="439">
        <v>7000</v>
      </c>
      <c r="B11" s="438" t="s">
        <v>515</v>
      </c>
      <c r="C11" s="41"/>
      <c r="D11" s="41"/>
    </row>
    <row r="12" spans="1:8" s="39" customFormat="1" ht="12.75" x14ac:dyDescent="0.2">
      <c r="A12" s="439"/>
      <c r="B12" s="438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4">
        <v>7100</v>
      </c>
      <c r="B14" s="449" t="s">
        <v>514</v>
      </c>
      <c r="C14" s="446"/>
      <c r="D14" s="446"/>
      <c r="E14" s="441"/>
    </row>
    <row r="15" spans="1:8" s="39" customFormat="1" x14ac:dyDescent="0.2">
      <c r="A15" s="430">
        <v>7110</v>
      </c>
      <c r="B15" s="447" t="s">
        <v>513</v>
      </c>
      <c r="C15" s="446"/>
      <c r="D15" s="446"/>
      <c r="E15" s="441"/>
    </row>
    <row r="16" spans="1:8" s="39" customFormat="1" x14ac:dyDescent="0.2">
      <c r="A16" s="430">
        <v>7120</v>
      </c>
      <c r="B16" s="447" t="s">
        <v>512</v>
      </c>
      <c r="C16" s="446"/>
      <c r="D16" s="446"/>
      <c r="E16" s="441"/>
    </row>
    <row r="17" spans="1:5" s="39" customFormat="1" x14ac:dyDescent="0.2">
      <c r="A17" s="430">
        <v>7130</v>
      </c>
      <c r="B17" s="447" t="s">
        <v>511</v>
      </c>
      <c r="C17" s="446"/>
      <c r="D17" s="446"/>
      <c r="E17" s="441"/>
    </row>
    <row r="18" spans="1:5" s="39" customFormat="1" ht="22.5" x14ac:dyDescent="0.2">
      <c r="A18" s="430">
        <v>7140</v>
      </c>
      <c r="B18" s="447" t="s">
        <v>510</v>
      </c>
      <c r="C18" s="446"/>
      <c r="D18" s="446"/>
      <c r="E18" s="441"/>
    </row>
    <row r="19" spans="1:5" s="39" customFormat="1" ht="22.5" x14ac:dyDescent="0.2">
      <c r="A19" s="430">
        <v>7150</v>
      </c>
      <c r="B19" s="447" t="s">
        <v>509</v>
      </c>
      <c r="C19" s="446"/>
      <c r="D19" s="446"/>
      <c r="E19" s="441"/>
    </row>
    <row r="20" spans="1:5" s="39" customFormat="1" x14ac:dyDescent="0.2">
      <c r="A20" s="430">
        <v>7160</v>
      </c>
      <c r="B20" s="447" t="s">
        <v>508</v>
      </c>
      <c r="C20" s="446"/>
      <c r="D20" s="446"/>
      <c r="E20" s="441"/>
    </row>
    <row r="21" spans="1:5" s="39" customFormat="1" x14ac:dyDescent="0.2">
      <c r="A21" s="444">
        <v>7200</v>
      </c>
      <c r="B21" s="449" t="s">
        <v>507</v>
      </c>
      <c r="C21" s="446"/>
      <c r="D21" s="446"/>
      <c r="E21" s="441"/>
    </row>
    <row r="22" spans="1:5" s="39" customFormat="1" ht="22.5" x14ac:dyDescent="0.2">
      <c r="A22" s="430">
        <v>7210</v>
      </c>
      <c r="B22" s="447" t="s">
        <v>506</v>
      </c>
      <c r="C22" s="446"/>
      <c r="D22" s="446"/>
      <c r="E22" s="441"/>
    </row>
    <row r="23" spans="1:5" s="39" customFormat="1" ht="22.5" x14ac:dyDescent="0.2">
      <c r="A23" s="430">
        <v>7220</v>
      </c>
      <c r="B23" s="447" t="s">
        <v>505</v>
      </c>
      <c r="C23" s="446"/>
      <c r="D23" s="446"/>
      <c r="E23" s="441"/>
    </row>
    <row r="24" spans="1:5" s="39" customFormat="1" ht="12.95" customHeight="1" x14ac:dyDescent="0.2">
      <c r="A24" s="430">
        <v>7230</v>
      </c>
      <c r="B24" s="445" t="s">
        <v>504</v>
      </c>
      <c r="C24" s="441"/>
      <c r="D24" s="441"/>
      <c r="E24" s="441"/>
    </row>
    <row r="25" spans="1:5" s="39" customFormat="1" ht="22.5" x14ac:dyDescent="0.2">
      <c r="A25" s="430">
        <v>7240</v>
      </c>
      <c r="B25" s="445" t="s">
        <v>503</v>
      </c>
      <c r="C25" s="441"/>
      <c r="D25" s="441"/>
      <c r="E25" s="441"/>
    </row>
    <row r="26" spans="1:5" s="39" customFormat="1" ht="22.5" x14ac:dyDescent="0.2">
      <c r="A26" s="430">
        <v>7250</v>
      </c>
      <c r="B26" s="445" t="s">
        <v>502</v>
      </c>
      <c r="C26" s="441"/>
      <c r="D26" s="441"/>
      <c r="E26" s="441"/>
    </row>
    <row r="27" spans="1:5" s="39" customFormat="1" ht="22.5" x14ac:dyDescent="0.2">
      <c r="A27" s="430">
        <v>7260</v>
      </c>
      <c r="B27" s="445" t="s">
        <v>501</v>
      </c>
      <c r="C27" s="441"/>
      <c r="D27" s="441"/>
      <c r="E27" s="441"/>
    </row>
    <row r="28" spans="1:5" s="39" customFormat="1" x14ac:dyDescent="0.2">
      <c r="A28" s="444">
        <v>7300</v>
      </c>
      <c r="B28" s="448" t="s">
        <v>500</v>
      </c>
      <c r="C28" s="441"/>
      <c r="D28" s="441"/>
      <c r="E28" s="441"/>
    </row>
    <row r="29" spans="1:5" s="39" customFormat="1" x14ac:dyDescent="0.2">
      <c r="A29" s="430">
        <v>7310</v>
      </c>
      <c r="B29" s="445" t="s">
        <v>499</v>
      </c>
      <c r="C29" s="441"/>
      <c r="D29" s="441"/>
      <c r="E29" s="441"/>
    </row>
    <row r="30" spans="1:5" s="39" customFormat="1" x14ac:dyDescent="0.2">
      <c r="A30" s="430">
        <v>7320</v>
      </c>
      <c r="B30" s="445" t="s">
        <v>498</v>
      </c>
      <c r="C30" s="441"/>
      <c r="D30" s="441"/>
      <c r="E30" s="441"/>
    </row>
    <row r="31" spans="1:5" s="39" customFormat="1" x14ac:dyDescent="0.2">
      <c r="A31" s="430">
        <v>7330</v>
      </c>
      <c r="B31" s="445" t="s">
        <v>497</v>
      </c>
      <c r="C31" s="441"/>
      <c r="D31" s="441"/>
      <c r="E31" s="441"/>
    </row>
    <row r="32" spans="1:5" s="39" customFormat="1" x14ac:dyDescent="0.2">
      <c r="A32" s="430">
        <v>7340</v>
      </c>
      <c r="B32" s="445" t="s">
        <v>496</v>
      </c>
      <c r="C32" s="441"/>
      <c r="D32" s="441"/>
      <c r="E32" s="441"/>
    </row>
    <row r="33" spans="1:5" s="39" customFormat="1" x14ac:dyDescent="0.2">
      <c r="A33" s="430">
        <v>7350</v>
      </c>
      <c r="B33" s="445" t="s">
        <v>495</v>
      </c>
      <c r="C33" s="441"/>
      <c r="D33" s="441"/>
      <c r="E33" s="441"/>
    </row>
    <row r="34" spans="1:5" s="39" customFormat="1" x14ac:dyDescent="0.2">
      <c r="A34" s="430">
        <v>7360</v>
      </c>
      <c r="B34" s="445" t="s">
        <v>494</v>
      </c>
      <c r="C34" s="441"/>
      <c r="D34" s="441"/>
      <c r="E34" s="441"/>
    </row>
    <row r="35" spans="1:5" s="39" customFormat="1" x14ac:dyDescent="0.2">
      <c r="A35" s="444">
        <v>7400</v>
      </c>
      <c r="B35" s="448" t="s">
        <v>493</v>
      </c>
      <c r="C35" s="441"/>
      <c r="D35" s="441"/>
      <c r="E35" s="441"/>
    </row>
    <row r="36" spans="1:5" s="39" customFormat="1" x14ac:dyDescent="0.2">
      <c r="A36" s="430">
        <v>7410</v>
      </c>
      <c r="B36" s="445" t="s">
        <v>492</v>
      </c>
      <c r="C36" s="441"/>
      <c r="D36" s="441"/>
      <c r="E36" s="441"/>
    </row>
    <row r="37" spans="1:5" s="39" customFormat="1" x14ac:dyDescent="0.2">
      <c r="A37" s="430">
        <v>7420</v>
      </c>
      <c r="B37" s="445" t="s">
        <v>491</v>
      </c>
      <c r="C37" s="441"/>
      <c r="D37" s="441"/>
      <c r="E37" s="441"/>
    </row>
    <row r="38" spans="1:5" s="39" customFormat="1" ht="22.5" x14ac:dyDescent="0.2">
      <c r="A38" s="444">
        <v>7500</v>
      </c>
      <c r="B38" s="448" t="s">
        <v>490</v>
      </c>
      <c r="C38" s="441"/>
      <c r="D38" s="441"/>
      <c r="E38" s="441"/>
    </row>
    <row r="39" spans="1:5" s="39" customFormat="1" ht="22.5" x14ac:dyDescent="0.2">
      <c r="A39" s="430">
        <v>7510</v>
      </c>
      <c r="B39" s="445" t="s">
        <v>489</v>
      </c>
      <c r="C39" s="441"/>
      <c r="D39" s="441"/>
      <c r="E39" s="441"/>
    </row>
    <row r="40" spans="1:5" s="39" customFormat="1" ht="22.5" x14ac:dyDescent="0.2">
      <c r="A40" s="430">
        <v>7520</v>
      </c>
      <c r="B40" s="445" t="s">
        <v>488</v>
      </c>
      <c r="C40" s="441"/>
      <c r="D40" s="441"/>
      <c r="E40" s="441"/>
    </row>
    <row r="41" spans="1:5" s="39" customFormat="1" x14ac:dyDescent="0.2">
      <c r="A41" s="444">
        <v>7600</v>
      </c>
      <c r="B41" s="448" t="s">
        <v>487</v>
      </c>
      <c r="C41" s="441"/>
      <c r="D41" s="441"/>
      <c r="E41" s="441"/>
    </row>
    <row r="42" spans="1:5" s="39" customFormat="1" x14ac:dyDescent="0.2">
      <c r="A42" s="430">
        <v>7610</v>
      </c>
      <c r="B42" s="447" t="s">
        <v>486</v>
      </c>
      <c r="C42" s="446"/>
      <c r="D42" s="446"/>
      <c r="E42" s="441"/>
    </row>
    <row r="43" spans="1:5" s="39" customFormat="1" x14ac:dyDescent="0.2">
      <c r="A43" s="430">
        <v>7620</v>
      </c>
      <c r="B43" s="447" t="s">
        <v>485</v>
      </c>
      <c r="C43" s="446"/>
      <c r="D43" s="446"/>
      <c r="E43" s="441"/>
    </row>
    <row r="44" spans="1:5" s="39" customFormat="1" x14ac:dyDescent="0.2">
      <c r="A44" s="430">
        <v>7630</v>
      </c>
      <c r="B44" s="447" t="s">
        <v>484</v>
      </c>
      <c r="C44" s="446"/>
      <c r="D44" s="446"/>
      <c r="E44" s="441"/>
    </row>
    <row r="45" spans="1:5" s="39" customFormat="1" x14ac:dyDescent="0.2">
      <c r="A45" s="430">
        <v>7640</v>
      </c>
      <c r="B45" s="445" t="s">
        <v>483</v>
      </c>
      <c r="C45" s="441"/>
      <c r="D45" s="441"/>
      <c r="E45" s="441"/>
    </row>
    <row r="46" spans="1:5" s="39" customFormat="1" x14ac:dyDescent="0.2">
      <c r="A46" s="430"/>
      <c r="B46" s="445"/>
      <c r="C46" s="441"/>
      <c r="D46" s="441"/>
      <c r="E46" s="441"/>
    </row>
    <row r="47" spans="1:5" s="39" customFormat="1" x14ac:dyDescent="0.2">
      <c r="A47" s="444" t="s">
        <v>482</v>
      </c>
      <c r="B47" s="443" t="s">
        <v>481</v>
      </c>
      <c r="C47" s="441"/>
      <c r="D47" s="441"/>
      <c r="E47" s="441"/>
    </row>
    <row r="48" spans="1:5" s="39" customFormat="1" x14ac:dyDescent="0.2">
      <c r="A48" s="430" t="s">
        <v>480</v>
      </c>
      <c r="B48" s="442" t="s">
        <v>479</v>
      </c>
      <c r="C48" s="441"/>
      <c r="D48" s="441"/>
      <c r="E48" s="441"/>
    </row>
    <row r="49" spans="1:8" s="39" customFormat="1" x14ac:dyDescent="0.2">
      <c r="A49" s="430" t="s">
        <v>478</v>
      </c>
      <c r="B49" s="442" t="s">
        <v>477</v>
      </c>
      <c r="C49" s="441"/>
      <c r="D49" s="441"/>
      <c r="E49" s="441"/>
    </row>
    <row r="50" spans="1:8" s="39" customFormat="1" x14ac:dyDescent="0.2">
      <c r="A50" s="430" t="s">
        <v>476</v>
      </c>
      <c r="B50" s="442" t="s">
        <v>475</v>
      </c>
      <c r="C50" s="441"/>
      <c r="D50" s="441"/>
      <c r="E50" s="441"/>
    </row>
    <row r="51" spans="1:8" s="39" customFormat="1" x14ac:dyDescent="0.2">
      <c r="A51" s="430" t="s">
        <v>474</v>
      </c>
      <c r="B51" s="442" t="s">
        <v>473</v>
      </c>
      <c r="C51" s="441"/>
      <c r="D51" s="441"/>
      <c r="E51" s="441"/>
    </row>
    <row r="52" spans="1:8" s="39" customFormat="1" x14ac:dyDescent="0.2">
      <c r="A52" s="430" t="s">
        <v>472</v>
      </c>
      <c r="B52" s="442" t="s">
        <v>471</v>
      </c>
      <c r="C52" s="441"/>
      <c r="D52" s="441"/>
      <c r="E52" s="441"/>
    </row>
    <row r="53" spans="1:8" s="39" customFormat="1" x14ac:dyDescent="0.2">
      <c r="A53" s="430" t="s">
        <v>470</v>
      </c>
      <c r="B53" s="442" t="s">
        <v>469</v>
      </c>
      <c r="C53" s="441"/>
      <c r="D53" s="441"/>
      <c r="E53" s="441"/>
    </row>
    <row r="54" spans="1:8" s="39" customFormat="1" ht="12" x14ac:dyDescent="0.2">
      <c r="A54" s="427" t="s">
        <v>468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40" t="s">
        <v>467</v>
      </c>
      <c r="B56" s="58"/>
    </row>
    <row r="57" spans="1:8" s="39" customFormat="1" ht="12.75" x14ac:dyDescent="0.2">
      <c r="A57" s="440"/>
    </row>
    <row r="58" spans="1:8" s="39" customFormat="1" ht="12.75" x14ac:dyDescent="0.2">
      <c r="A58" s="439">
        <v>8000</v>
      </c>
      <c r="B58" s="438" t="s">
        <v>466</v>
      </c>
    </row>
    <row r="59" spans="1:8" s="39" customFormat="1" x14ac:dyDescent="0.2">
      <c r="B59" s="484" t="s">
        <v>93</v>
      </c>
      <c r="C59" s="484"/>
      <c r="D59" s="484"/>
      <c r="E59" s="484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7">
        <v>8100</v>
      </c>
      <c r="B61" s="434" t="s">
        <v>465</v>
      </c>
      <c r="C61" s="48"/>
      <c r="D61" s="45"/>
      <c r="E61" s="45"/>
      <c r="H61" s="43"/>
    </row>
    <row r="62" spans="1:8" s="39" customFormat="1" x14ac:dyDescent="0.2">
      <c r="A62" s="436">
        <v>8110</v>
      </c>
      <c r="B62" s="47" t="s">
        <v>464</v>
      </c>
      <c r="C62" s="48"/>
      <c r="D62" s="45"/>
      <c r="E62" s="45"/>
      <c r="F62" s="43"/>
      <c r="H62" s="43"/>
    </row>
    <row r="63" spans="1:8" s="39" customFormat="1" x14ac:dyDescent="0.2">
      <c r="A63" s="436">
        <v>8120</v>
      </c>
      <c r="B63" s="47" t="s">
        <v>463</v>
      </c>
      <c r="C63" s="48"/>
      <c r="D63" s="45"/>
      <c r="E63" s="45"/>
      <c r="F63" s="43"/>
      <c r="H63" s="43"/>
    </row>
    <row r="64" spans="1:8" s="39" customFormat="1" x14ac:dyDescent="0.2">
      <c r="A64" s="433">
        <v>8130</v>
      </c>
      <c r="B64" s="47" t="s">
        <v>462</v>
      </c>
      <c r="C64" s="48"/>
      <c r="D64" s="45"/>
      <c r="E64" s="45"/>
      <c r="F64" s="43"/>
      <c r="H64" s="43"/>
    </row>
    <row r="65" spans="1:8" s="39" customFormat="1" x14ac:dyDescent="0.2">
      <c r="A65" s="433">
        <v>8140</v>
      </c>
      <c r="B65" s="47" t="s">
        <v>461</v>
      </c>
      <c r="C65" s="48"/>
      <c r="D65" s="45"/>
      <c r="E65" s="45"/>
      <c r="F65" s="43"/>
      <c r="H65" s="43"/>
    </row>
    <row r="66" spans="1:8" s="39" customFormat="1" x14ac:dyDescent="0.2">
      <c r="A66" s="433">
        <v>8150</v>
      </c>
      <c r="B66" s="47" t="s">
        <v>460</v>
      </c>
      <c r="C66" s="48"/>
      <c r="D66" s="45"/>
      <c r="E66" s="45"/>
      <c r="F66" s="43"/>
      <c r="H66" s="43"/>
    </row>
    <row r="67" spans="1:8" s="39" customFormat="1" x14ac:dyDescent="0.2">
      <c r="A67" s="435">
        <v>8200</v>
      </c>
      <c r="B67" s="434" t="s">
        <v>459</v>
      </c>
      <c r="C67" s="48"/>
      <c r="D67" s="45"/>
      <c r="E67" s="45"/>
      <c r="F67" s="43"/>
      <c r="G67" s="43"/>
      <c r="H67" s="43"/>
    </row>
    <row r="68" spans="1:8" s="39" customFormat="1" x14ac:dyDescent="0.2">
      <c r="A68" s="433">
        <v>8210</v>
      </c>
      <c r="B68" s="47" t="s">
        <v>458</v>
      </c>
      <c r="C68" s="48"/>
      <c r="D68" s="45"/>
      <c r="E68" s="45"/>
      <c r="F68" s="43"/>
      <c r="G68" s="43"/>
      <c r="H68" s="43"/>
    </row>
    <row r="69" spans="1:8" s="39" customFormat="1" x14ac:dyDescent="0.2">
      <c r="A69" s="433">
        <v>8220</v>
      </c>
      <c r="B69" s="47" t="s">
        <v>457</v>
      </c>
      <c r="C69" s="48"/>
      <c r="D69" s="45"/>
      <c r="E69" s="45"/>
      <c r="F69" s="43"/>
      <c r="G69" s="43"/>
      <c r="H69" s="43"/>
    </row>
    <row r="70" spans="1:8" s="39" customFormat="1" x14ac:dyDescent="0.2">
      <c r="A70" s="433">
        <v>8230</v>
      </c>
      <c r="B70" s="47" t="s">
        <v>456</v>
      </c>
      <c r="C70" s="48"/>
      <c r="D70" s="45"/>
      <c r="E70" s="45"/>
      <c r="F70" s="43"/>
      <c r="G70" s="43"/>
      <c r="H70" s="43"/>
    </row>
    <row r="71" spans="1:8" s="39" customFormat="1" x14ac:dyDescent="0.2">
      <c r="A71" s="433">
        <v>8240</v>
      </c>
      <c r="B71" s="47" t="s">
        <v>455</v>
      </c>
      <c r="C71" s="48"/>
      <c r="D71" s="45"/>
      <c r="E71" s="45"/>
      <c r="F71" s="43"/>
      <c r="G71" s="43"/>
      <c r="H71" s="43"/>
    </row>
    <row r="72" spans="1:8" s="39" customFormat="1" x14ac:dyDescent="0.2">
      <c r="A72" s="432">
        <v>8250</v>
      </c>
      <c r="B72" s="49" t="s">
        <v>454</v>
      </c>
      <c r="C72" s="50"/>
      <c r="D72" s="44"/>
      <c r="E72" s="44"/>
      <c r="F72" s="43"/>
      <c r="G72" s="43"/>
      <c r="H72" s="43"/>
    </row>
    <row r="73" spans="1:8" s="39" customFormat="1" x14ac:dyDescent="0.2">
      <c r="A73" s="431">
        <v>8260</v>
      </c>
      <c r="B73" s="51" t="s">
        <v>453</v>
      </c>
      <c r="C73" s="45"/>
      <c r="D73" s="45"/>
      <c r="E73" s="45"/>
      <c r="F73" s="43"/>
      <c r="G73" s="43"/>
      <c r="H73" s="43"/>
    </row>
    <row r="74" spans="1:8" s="39" customFormat="1" x14ac:dyDescent="0.2">
      <c r="A74" s="430">
        <v>8270</v>
      </c>
      <c r="B74" s="429" t="s">
        <v>452</v>
      </c>
      <c r="C74" s="428"/>
      <c r="D74" s="428"/>
      <c r="E74" s="428"/>
      <c r="F74" s="43"/>
      <c r="G74" s="43"/>
      <c r="H74" s="43"/>
    </row>
    <row r="75" spans="1:8" ht="12" x14ac:dyDescent="0.2">
      <c r="A75" s="427" t="s">
        <v>451</v>
      </c>
    </row>
  </sheetData>
  <mergeCells count="2">
    <mergeCell ref="B59:E59"/>
    <mergeCell ref="A5:F5"/>
  </mergeCells>
  <printOptions horizontalCentered="1"/>
  <pageMargins left="0.70866141732283472" right="0.70866141732283472" top="1.7716535433070868" bottom="0.74803149606299213" header="0.31496062992125984" footer="0.31496062992125984"/>
  <pageSetup scale="80" fitToHeight="2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5" t="s">
        <v>77</v>
      </c>
      <c r="B5" s="485"/>
      <c r="C5" s="485"/>
      <c r="D5" s="485"/>
      <c r="E5" s="485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86" t="s">
        <v>81</v>
      </c>
      <c r="C10" s="486"/>
      <c r="D10" s="486"/>
      <c r="E10" s="486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86" t="s">
        <v>85</v>
      </c>
      <c r="C12" s="486"/>
      <c r="D12" s="486"/>
      <c r="E12" s="486"/>
    </row>
    <row r="13" spans="1:8" s="39" customFormat="1" ht="26.1" customHeight="1" x14ac:dyDescent="0.2">
      <c r="A13" s="57" t="s">
        <v>86</v>
      </c>
      <c r="B13" s="486" t="s">
        <v>87</v>
      </c>
      <c r="C13" s="486"/>
      <c r="D13" s="486"/>
      <c r="E13" s="486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4" t="s">
        <v>93</v>
      </c>
      <c r="C22" s="484"/>
      <c r="D22" s="484"/>
      <c r="E22" s="484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2"/>
  <sheetViews>
    <sheetView topLeftCell="A70" zoomScaleNormal="100" zoomScaleSheetLayoutView="100" workbookViewId="0">
      <selection activeCell="I96" sqref="A1:I96"/>
    </sheetView>
  </sheetViews>
  <sheetFormatPr baseColWidth="10" defaultRowHeight="11.25" x14ac:dyDescent="0.2"/>
  <cols>
    <col min="1" max="1" width="20.7109375" style="89" customWidth="1"/>
    <col min="2" max="2" width="19.140625" style="89" bestFit="1" customWidth="1"/>
    <col min="3" max="3" width="7.85546875" style="7" bestFit="1" customWidth="1"/>
    <col min="4" max="4" width="8" style="7" bestFit="1" customWidth="1"/>
    <col min="5" max="6" width="8.85546875" style="7" bestFit="1" customWidth="1"/>
    <col min="7" max="7" width="8.5703125" style="7" bestFit="1" customWidth="1"/>
    <col min="8" max="8" width="15.5703125" style="89" bestFit="1" customWidth="1"/>
    <col min="9" max="9" width="18" style="89" bestFit="1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6" t="s">
        <v>283</v>
      </c>
      <c r="B5" s="229"/>
      <c r="E5" s="267"/>
      <c r="F5" s="267"/>
      <c r="I5" s="269" t="s">
        <v>266</v>
      </c>
    </row>
    <row r="6" spans="1:10" x14ac:dyDescent="0.2">
      <c r="A6" s="268"/>
      <c r="B6" s="268"/>
      <c r="C6" s="267"/>
      <c r="D6" s="267"/>
      <c r="E6" s="267"/>
      <c r="F6" s="267"/>
    </row>
    <row r="7" spans="1:10" ht="15" customHeight="1" x14ac:dyDescent="0.2">
      <c r="A7" s="227" t="s">
        <v>45</v>
      </c>
      <c r="B7" s="226" t="s">
        <v>46</v>
      </c>
      <c r="C7" s="266" t="s">
        <v>265</v>
      </c>
      <c r="D7" s="266" t="s">
        <v>264</v>
      </c>
      <c r="E7" s="266" t="s">
        <v>263</v>
      </c>
      <c r="F7" s="266" t="s">
        <v>262</v>
      </c>
      <c r="G7" s="265" t="s">
        <v>261</v>
      </c>
      <c r="H7" s="226" t="s">
        <v>260</v>
      </c>
      <c r="I7" s="226" t="s">
        <v>259</v>
      </c>
    </row>
    <row r="8" spans="1:10" x14ac:dyDescent="0.2">
      <c r="A8" s="236" t="s">
        <v>524</v>
      </c>
      <c r="B8" s="275" t="s">
        <v>525</v>
      </c>
      <c r="C8" s="221">
        <v>8023.49</v>
      </c>
      <c r="D8" s="273">
        <v>8023.49</v>
      </c>
      <c r="E8" s="273"/>
      <c r="F8" s="273"/>
      <c r="G8" s="272"/>
      <c r="H8" s="263"/>
      <c r="I8" s="271"/>
    </row>
    <row r="9" spans="1:10" x14ac:dyDescent="0.2">
      <c r="A9" s="236" t="s">
        <v>526</v>
      </c>
      <c r="B9" s="275" t="s">
        <v>527</v>
      </c>
      <c r="C9" s="221">
        <v>87</v>
      </c>
      <c r="D9" s="273">
        <v>87</v>
      </c>
      <c r="E9" s="273"/>
      <c r="F9" s="273"/>
      <c r="G9" s="272"/>
      <c r="H9" s="263"/>
      <c r="I9" s="271"/>
    </row>
    <row r="10" spans="1:10" x14ac:dyDescent="0.2">
      <c r="A10" s="236" t="s">
        <v>528</v>
      </c>
      <c r="B10" s="275" t="s">
        <v>529</v>
      </c>
      <c r="C10" s="274">
        <v>295.7</v>
      </c>
      <c r="D10" s="273">
        <v>295.7</v>
      </c>
      <c r="E10" s="273"/>
      <c r="F10" s="273"/>
      <c r="G10" s="272"/>
      <c r="H10" s="263"/>
      <c r="I10" s="271"/>
    </row>
    <row r="11" spans="1:10" x14ac:dyDescent="0.2">
      <c r="A11" s="236"/>
      <c r="B11" s="275"/>
      <c r="C11" s="274"/>
      <c r="D11" s="273"/>
      <c r="E11" s="273"/>
      <c r="F11" s="273"/>
      <c r="G11" s="272"/>
      <c r="H11" s="263"/>
      <c r="I11" s="271"/>
    </row>
    <row r="12" spans="1:10" x14ac:dyDescent="0.2">
      <c r="A12" s="236"/>
      <c r="B12" s="275"/>
      <c r="C12" s="274"/>
      <c r="D12" s="273"/>
      <c r="E12" s="273"/>
      <c r="F12" s="273"/>
      <c r="G12" s="272"/>
      <c r="H12" s="263"/>
      <c r="I12" s="271"/>
    </row>
    <row r="13" spans="1:10" x14ac:dyDescent="0.2">
      <c r="A13" s="236"/>
      <c r="B13" s="275"/>
      <c r="C13" s="274"/>
      <c r="D13" s="273"/>
      <c r="E13" s="273"/>
      <c r="F13" s="273"/>
      <c r="G13" s="272"/>
      <c r="H13" s="263"/>
      <c r="I13" s="271"/>
    </row>
    <row r="14" spans="1:10" x14ac:dyDescent="0.2">
      <c r="A14" s="236"/>
      <c r="B14" s="275"/>
      <c r="C14" s="274"/>
      <c r="D14" s="273"/>
      <c r="E14" s="273"/>
      <c r="F14" s="273"/>
      <c r="G14" s="272"/>
      <c r="H14" s="263"/>
      <c r="I14" s="271"/>
    </row>
    <row r="15" spans="1:10" x14ac:dyDescent="0.2">
      <c r="A15" s="252"/>
      <c r="B15" s="252" t="s">
        <v>282</v>
      </c>
      <c r="C15" s="251">
        <f>SUM(C8:C14)</f>
        <v>8406.19</v>
      </c>
      <c r="D15" s="251">
        <f>SUM(D8:D14)</f>
        <v>8406.19</v>
      </c>
      <c r="E15" s="251">
        <f>SUM(E8:E14)</f>
        <v>0</v>
      </c>
      <c r="F15" s="251">
        <f>SUM(F8:F14)</f>
        <v>0</v>
      </c>
      <c r="G15" s="251">
        <f>SUM(G8:G14)</f>
        <v>0</v>
      </c>
      <c r="H15" s="243"/>
      <c r="I15" s="243"/>
    </row>
    <row r="16" spans="1:10" x14ac:dyDescent="0.2">
      <c r="A16" s="60"/>
      <c r="B16" s="60"/>
      <c r="C16" s="230"/>
      <c r="D16" s="230"/>
      <c r="E16" s="230"/>
      <c r="F16" s="230"/>
      <c r="G16" s="230"/>
      <c r="H16" s="60"/>
      <c r="I16" s="60"/>
    </row>
    <row r="17" spans="1:9" x14ac:dyDescent="0.2">
      <c r="A17" s="60"/>
      <c r="B17" s="60"/>
      <c r="C17" s="230"/>
      <c r="D17" s="230"/>
      <c r="E17" s="230"/>
      <c r="F17" s="230"/>
      <c r="G17" s="230"/>
      <c r="H17" s="60"/>
      <c r="I17" s="60"/>
    </row>
    <row r="18" spans="1:9" ht="11.25" customHeight="1" x14ac:dyDescent="0.2">
      <c r="A18" s="216" t="s">
        <v>281</v>
      </c>
      <c r="B18" s="229"/>
      <c r="E18" s="267"/>
      <c r="F18" s="267"/>
      <c r="I18" s="269" t="s">
        <v>266</v>
      </c>
    </row>
    <row r="19" spans="1:9" x14ac:dyDescent="0.2">
      <c r="A19" s="268"/>
      <c r="B19" s="268"/>
      <c r="C19" s="267"/>
      <c r="D19" s="267"/>
      <c r="E19" s="267"/>
      <c r="F19" s="267"/>
    </row>
    <row r="20" spans="1:9" ht="15" customHeight="1" x14ac:dyDescent="0.2">
      <c r="A20" s="227" t="s">
        <v>45</v>
      </c>
      <c r="B20" s="226" t="s">
        <v>46</v>
      </c>
      <c r="C20" s="266" t="s">
        <v>265</v>
      </c>
      <c r="D20" s="266" t="s">
        <v>264</v>
      </c>
      <c r="E20" s="266" t="s">
        <v>263</v>
      </c>
      <c r="F20" s="266" t="s">
        <v>262</v>
      </c>
      <c r="G20" s="265" t="s">
        <v>261</v>
      </c>
      <c r="H20" s="226" t="s">
        <v>260</v>
      </c>
      <c r="I20" s="226" t="s">
        <v>259</v>
      </c>
    </row>
    <row r="21" spans="1:9" x14ac:dyDescent="0.2">
      <c r="A21" s="222" t="s">
        <v>530</v>
      </c>
      <c r="B21" s="222" t="s">
        <v>531</v>
      </c>
      <c r="C21" s="221">
        <v>5000</v>
      </c>
      <c r="D21" s="264">
        <v>5000</v>
      </c>
      <c r="E21" s="264"/>
      <c r="F21" s="264"/>
      <c r="G21" s="264"/>
      <c r="H21" s="263"/>
      <c r="I21" s="263"/>
    </row>
    <row r="22" spans="1:9" x14ac:dyDescent="0.2">
      <c r="A22" s="222"/>
      <c r="B22" s="222"/>
      <c r="C22" s="221"/>
      <c r="D22" s="264"/>
      <c r="E22" s="264"/>
      <c r="F22" s="264"/>
      <c r="G22" s="264"/>
      <c r="H22" s="263"/>
      <c r="I22" s="263"/>
    </row>
    <row r="23" spans="1:9" x14ac:dyDescent="0.2">
      <c r="A23" s="222"/>
      <c r="B23" s="222"/>
      <c r="C23" s="221"/>
      <c r="D23" s="264"/>
      <c r="E23" s="264"/>
      <c r="F23" s="264"/>
      <c r="G23" s="264"/>
      <c r="H23" s="263"/>
      <c r="I23" s="263"/>
    </row>
    <row r="24" spans="1:9" x14ac:dyDescent="0.2">
      <c r="A24" s="222"/>
      <c r="B24" s="222"/>
      <c r="C24" s="221"/>
      <c r="D24" s="264"/>
      <c r="E24" s="264"/>
      <c r="F24" s="264"/>
      <c r="G24" s="264"/>
      <c r="H24" s="263"/>
      <c r="I24" s="263"/>
    </row>
    <row r="25" spans="1:9" x14ac:dyDescent="0.2">
      <c r="A25" s="62"/>
      <c r="B25" s="62" t="s">
        <v>280</v>
      </c>
      <c r="C25" s="243">
        <f>SUM(C21:C24)</f>
        <v>5000</v>
      </c>
      <c r="D25" s="243">
        <f>SUM(D21:D24)</f>
        <v>5000</v>
      </c>
      <c r="E25" s="243">
        <f>SUM(E21:E24)</f>
        <v>0</v>
      </c>
      <c r="F25" s="243">
        <f>SUM(F21:F24)</f>
        <v>0</v>
      </c>
      <c r="G25" s="243">
        <f>SUM(G21:G24)</f>
        <v>0</v>
      </c>
      <c r="H25" s="243"/>
      <c r="I25" s="243"/>
    </row>
    <row r="28" spans="1:9" x14ac:dyDescent="0.2">
      <c r="A28" s="216" t="s">
        <v>279</v>
      </c>
      <c r="B28" s="229"/>
      <c r="E28" s="267"/>
      <c r="F28" s="267"/>
      <c r="I28" s="269" t="s">
        <v>266</v>
      </c>
    </row>
    <row r="29" spans="1:9" x14ac:dyDescent="0.2">
      <c r="A29" s="268"/>
      <c r="B29" s="268"/>
      <c r="C29" s="267"/>
      <c r="D29" s="267"/>
      <c r="E29" s="267"/>
      <c r="F29" s="267"/>
    </row>
    <row r="30" spans="1:9" x14ac:dyDescent="0.2">
      <c r="A30" s="227" t="s">
        <v>45</v>
      </c>
      <c r="B30" s="226" t="s">
        <v>46</v>
      </c>
      <c r="C30" s="266" t="s">
        <v>265</v>
      </c>
      <c r="D30" s="266" t="s">
        <v>264</v>
      </c>
      <c r="E30" s="266" t="s">
        <v>263</v>
      </c>
      <c r="F30" s="266" t="s">
        <v>262</v>
      </c>
      <c r="G30" s="265" t="s">
        <v>261</v>
      </c>
      <c r="H30" s="226" t="s">
        <v>260</v>
      </c>
      <c r="I30" s="226" t="s">
        <v>259</v>
      </c>
    </row>
    <row r="31" spans="1:9" x14ac:dyDescent="0.2">
      <c r="A31" s="222" t="s">
        <v>517</v>
      </c>
      <c r="B31" s="222" t="s">
        <v>517</v>
      </c>
      <c r="C31" s="221"/>
      <c r="D31" s="264"/>
      <c r="E31" s="264"/>
      <c r="F31" s="264"/>
      <c r="G31" s="264"/>
      <c r="H31" s="263"/>
      <c r="I31" s="263"/>
    </row>
    <row r="32" spans="1:9" x14ac:dyDescent="0.2">
      <c r="A32" s="222"/>
      <c r="B32" s="222"/>
      <c r="C32" s="221"/>
      <c r="D32" s="264"/>
      <c r="E32" s="264"/>
      <c r="F32" s="264"/>
      <c r="G32" s="264"/>
      <c r="H32" s="263"/>
      <c r="I32" s="263"/>
    </row>
    <row r="33" spans="1:9" x14ac:dyDescent="0.2">
      <c r="A33" s="222"/>
      <c r="B33" s="222"/>
      <c r="C33" s="221"/>
      <c r="D33" s="264"/>
      <c r="E33" s="264"/>
      <c r="F33" s="264"/>
      <c r="G33" s="264"/>
      <c r="H33" s="263"/>
      <c r="I33" s="263"/>
    </row>
    <row r="34" spans="1:9" x14ac:dyDescent="0.2">
      <c r="A34" s="222"/>
      <c r="B34" s="222"/>
      <c r="C34" s="221"/>
      <c r="D34" s="264"/>
      <c r="E34" s="264"/>
      <c r="F34" s="264"/>
      <c r="G34" s="264"/>
      <c r="H34" s="263"/>
      <c r="I34" s="263"/>
    </row>
    <row r="35" spans="1:9" x14ac:dyDescent="0.2">
      <c r="A35" s="62"/>
      <c r="B35" s="62" t="s">
        <v>278</v>
      </c>
      <c r="C35" s="243">
        <f>SUM(C31:C34)</f>
        <v>0</v>
      </c>
      <c r="D35" s="243">
        <f>SUM(D31:D34)</f>
        <v>0</v>
      </c>
      <c r="E35" s="243">
        <f>SUM(E31:E34)</f>
        <v>0</v>
      </c>
      <c r="F35" s="243">
        <f>SUM(F31:F34)</f>
        <v>0</v>
      </c>
      <c r="G35" s="243">
        <f>SUM(G31:G34)</f>
        <v>0</v>
      </c>
      <c r="H35" s="243"/>
      <c r="I35" s="243"/>
    </row>
    <row r="38" spans="1:9" x14ac:dyDescent="0.2">
      <c r="A38" s="216" t="s">
        <v>277</v>
      </c>
      <c r="B38" s="229"/>
      <c r="E38" s="267"/>
      <c r="F38" s="267"/>
      <c r="I38" s="269" t="s">
        <v>266</v>
      </c>
    </row>
    <row r="39" spans="1:9" x14ac:dyDescent="0.2">
      <c r="A39" s="268"/>
      <c r="B39" s="268"/>
      <c r="C39" s="267"/>
      <c r="D39" s="267"/>
      <c r="E39" s="267"/>
      <c r="F39" s="267"/>
    </row>
    <row r="40" spans="1:9" x14ac:dyDescent="0.2">
      <c r="A40" s="227" t="s">
        <v>45</v>
      </c>
      <c r="B40" s="226" t="s">
        <v>46</v>
      </c>
      <c r="C40" s="266" t="s">
        <v>265</v>
      </c>
      <c r="D40" s="266" t="s">
        <v>264</v>
      </c>
      <c r="E40" s="266" t="s">
        <v>263</v>
      </c>
      <c r="F40" s="266" t="s">
        <v>262</v>
      </c>
      <c r="G40" s="265" t="s">
        <v>261</v>
      </c>
      <c r="H40" s="226" t="s">
        <v>260</v>
      </c>
      <c r="I40" s="226" t="s">
        <v>259</v>
      </c>
    </row>
    <row r="41" spans="1:9" x14ac:dyDescent="0.2">
      <c r="A41" s="222" t="s">
        <v>532</v>
      </c>
      <c r="B41" s="222" t="s">
        <v>533</v>
      </c>
      <c r="C41" s="221">
        <v>31045.25</v>
      </c>
      <c r="D41" s="264">
        <v>31045.25</v>
      </c>
      <c r="E41" s="264"/>
      <c r="F41" s="264"/>
      <c r="G41" s="264"/>
      <c r="H41" s="263"/>
      <c r="I41" s="263"/>
    </row>
    <row r="42" spans="1:9" x14ac:dyDescent="0.2">
      <c r="A42" s="222"/>
      <c r="B42" s="222"/>
      <c r="C42" s="221"/>
      <c r="D42" s="264"/>
      <c r="E42" s="264"/>
      <c r="F42" s="264"/>
      <c r="G42" s="264"/>
      <c r="H42" s="263"/>
      <c r="I42" s="263"/>
    </row>
    <row r="43" spans="1:9" x14ac:dyDescent="0.2">
      <c r="A43" s="222"/>
      <c r="B43" s="222"/>
      <c r="C43" s="221"/>
      <c r="D43" s="264"/>
      <c r="E43" s="264"/>
      <c r="F43" s="264"/>
      <c r="G43" s="264"/>
      <c r="H43" s="263"/>
      <c r="I43" s="263"/>
    </row>
    <row r="44" spans="1:9" x14ac:dyDescent="0.2">
      <c r="A44" s="222"/>
      <c r="B44" s="222"/>
      <c r="C44" s="221"/>
      <c r="D44" s="264"/>
      <c r="E44" s="264"/>
      <c r="F44" s="264"/>
      <c r="G44" s="264"/>
      <c r="H44" s="263"/>
      <c r="I44" s="263"/>
    </row>
    <row r="45" spans="1:9" x14ac:dyDescent="0.2">
      <c r="A45" s="62"/>
      <c r="B45" s="62" t="s">
        <v>276</v>
      </c>
      <c r="C45" s="243">
        <f>SUM(C41:C44)</f>
        <v>31045.25</v>
      </c>
      <c r="D45" s="243">
        <f>SUM(D41:D44)</f>
        <v>31045.25</v>
      </c>
      <c r="E45" s="243">
        <f>SUM(E41:E44)</f>
        <v>0</v>
      </c>
      <c r="F45" s="243">
        <f>SUM(F41:F44)</f>
        <v>0</v>
      </c>
      <c r="G45" s="243">
        <f>SUM(G41:G44)</f>
        <v>0</v>
      </c>
      <c r="H45" s="243"/>
      <c r="I45" s="243"/>
    </row>
    <row r="48" spans="1:9" x14ac:dyDescent="0.2">
      <c r="A48" s="216" t="s">
        <v>275</v>
      </c>
      <c r="B48" s="229"/>
      <c r="C48" s="267"/>
      <c r="D48" s="267"/>
      <c r="E48" s="267"/>
      <c r="F48" s="267"/>
    </row>
    <row r="49" spans="1:11" x14ac:dyDescent="0.2">
      <c r="A49" s="268"/>
      <c r="B49" s="268"/>
      <c r="C49" s="267"/>
      <c r="D49" s="267"/>
      <c r="E49" s="267"/>
      <c r="F49" s="267"/>
    </row>
    <row r="50" spans="1:11" x14ac:dyDescent="0.2">
      <c r="A50" s="227" t="s">
        <v>45</v>
      </c>
      <c r="B50" s="226" t="s">
        <v>46</v>
      </c>
      <c r="C50" s="266" t="s">
        <v>265</v>
      </c>
      <c r="D50" s="266" t="s">
        <v>264</v>
      </c>
      <c r="E50" s="266" t="s">
        <v>263</v>
      </c>
      <c r="F50" s="266" t="s">
        <v>262</v>
      </c>
      <c r="G50" s="265" t="s">
        <v>261</v>
      </c>
      <c r="H50" s="226" t="s">
        <v>260</v>
      </c>
      <c r="I50" s="226" t="s">
        <v>259</v>
      </c>
    </row>
    <row r="51" spans="1:11" x14ac:dyDescent="0.2">
      <c r="A51" s="222" t="s">
        <v>534</v>
      </c>
      <c r="B51" s="222" t="s">
        <v>535</v>
      </c>
      <c r="C51" s="221">
        <v>8100</v>
      </c>
      <c r="D51" s="264">
        <v>8100</v>
      </c>
      <c r="E51" s="264"/>
      <c r="F51" s="264"/>
      <c r="G51" s="264"/>
      <c r="H51" s="263"/>
      <c r="I51" s="263"/>
    </row>
    <row r="52" spans="1:11" x14ac:dyDescent="0.2">
      <c r="A52" s="222"/>
      <c r="B52" s="222"/>
      <c r="C52" s="221"/>
      <c r="D52" s="264"/>
      <c r="E52" s="264"/>
      <c r="F52" s="264"/>
      <c r="G52" s="264"/>
      <c r="H52" s="263"/>
      <c r="I52" s="263"/>
    </row>
    <row r="53" spans="1:11" x14ac:dyDescent="0.2">
      <c r="A53" s="222"/>
      <c r="B53" s="222"/>
      <c r="C53" s="221"/>
      <c r="D53" s="264"/>
      <c r="E53" s="264"/>
      <c r="F53" s="264"/>
      <c r="G53" s="264"/>
      <c r="H53" s="263"/>
      <c r="I53" s="263"/>
    </row>
    <row r="54" spans="1:11" x14ac:dyDescent="0.2">
      <c r="A54" s="222"/>
      <c r="B54" s="222"/>
      <c r="C54" s="221"/>
      <c r="D54" s="264"/>
      <c r="E54" s="264"/>
      <c r="F54" s="264"/>
      <c r="G54" s="264"/>
      <c r="H54" s="263"/>
      <c r="I54" s="263"/>
    </row>
    <row r="55" spans="1:11" x14ac:dyDescent="0.2">
      <c r="A55" s="222"/>
      <c r="B55" s="222"/>
      <c r="C55" s="221"/>
      <c r="D55" s="264"/>
      <c r="E55" s="264"/>
      <c r="F55" s="264"/>
      <c r="G55" s="264"/>
      <c r="H55" s="263"/>
      <c r="I55" s="263"/>
    </row>
    <row r="56" spans="1:11" x14ac:dyDescent="0.2">
      <c r="A56" s="62"/>
      <c r="B56" s="62" t="s">
        <v>274</v>
      </c>
      <c r="C56" s="243">
        <f>SUM(C51:C55)</f>
        <v>8100</v>
      </c>
      <c r="D56" s="243">
        <f>SUM(D51:D55)</f>
        <v>8100</v>
      </c>
      <c r="E56" s="243">
        <f>SUM(E51:E55)</f>
        <v>0</v>
      </c>
      <c r="F56" s="243">
        <f>SUM(F51:F55)</f>
        <v>0</v>
      </c>
      <c r="G56" s="243">
        <f>SUM(G51:G55)</f>
        <v>0</v>
      </c>
      <c r="H56" s="243"/>
      <c r="I56" s="243"/>
    </row>
    <row r="59" spans="1:11" x14ac:dyDescent="0.2">
      <c r="A59" s="216" t="s">
        <v>273</v>
      </c>
      <c r="B59" s="229"/>
      <c r="C59" s="270"/>
      <c r="E59" s="267"/>
      <c r="F59" s="267"/>
      <c r="I59" s="269" t="s">
        <v>266</v>
      </c>
    </row>
    <row r="60" spans="1:11" x14ac:dyDescent="0.2">
      <c r="A60" s="268"/>
      <c r="B60" s="268"/>
      <c r="C60" s="267"/>
      <c r="D60" s="267"/>
      <c r="E60" s="267"/>
      <c r="F60" s="267"/>
    </row>
    <row r="61" spans="1:11" x14ac:dyDescent="0.2">
      <c r="A61" s="227" t="s">
        <v>45</v>
      </c>
      <c r="B61" s="226" t="s">
        <v>46</v>
      </c>
      <c r="C61" s="266" t="s">
        <v>265</v>
      </c>
      <c r="D61" s="266" t="s">
        <v>264</v>
      </c>
      <c r="E61" s="266" t="s">
        <v>263</v>
      </c>
      <c r="F61" s="266" t="s">
        <v>262</v>
      </c>
      <c r="G61" s="265" t="s">
        <v>261</v>
      </c>
      <c r="H61" s="226" t="s">
        <v>260</v>
      </c>
      <c r="I61" s="226" t="s">
        <v>259</v>
      </c>
    </row>
    <row r="62" spans="1:11" x14ac:dyDescent="0.2">
      <c r="A62" s="222" t="s">
        <v>517</v>
      </c>
      <c r="B62" s="222" t="s">
        <v>517</v>
      </c>
      <c r="C62" s="221"/>
      <c r="D62" s="264"/>
      <c r="E62" s="264"/>
      <c r="F62" s="264"/>
      <c r="G62" s="264"/>
      <c r="H62" s="263"/>
      <c r="I62" s="263"/>
    </row>
    <row r="63" spans="1:11" x14ac:dyDescent="0.2">
      <c r="A63" s="222"/>
      <c r="B63" s="222"/>
      <c r="C63" s="221"/>
      <c r="D63" s="264"/>
      <c r="E63" s="264"/>
      <c r="F63" s="264"/>
      <c r="G63" s="264"/>
      <c r="H63" s="263"/>
      <c r="I63" s="263"/>
    </row>
    <row r="64" spans="1:11" x14ac:dyDescent="0.2">
      <c r="A64" s="222"/>
      <c r="B64" s="222"/>
      <c r="C64" s="221"/>
      <c r="D64" s="264"/>
      <c r="E64" s="264"/>
      <c r="F64" s="264"/>
      <c r="G64" s="264"/>
      <c r="H64" s="263"/>
      <c r="I64" s="263"/>
      <c r="K64" s="7"/>
    </row>
    <row r="65" spans="1:11" x14ac:dyDescent="0.2">
      <c r="A65" s="222"/>
      <c r="B65" s="222"/>
      <c r="C65" s="221"/>
      <c r="D65" s="264"/>
      <c r="E65" s="264"/>
      <c r="F65" s="264"/>
      <c r="G65" s="264"/>
      <c r="H65" s="263"/>
      <c r="I65" s="263"/>
      <c r="K65" s="7"/>
    </row>
    <row r="66" spans="1:11" x14ac:dyDescent="0.2">
      <c r="A66" s="62"/>
      <c r="B66" s="62" t="s">
        <v>272</v>
      </c>
      <c r="C66" s="243">
        <f>SUM(C62:C65)</f>
        <v>0</v>
      </c>
      <c r="D66" s="243">
        <f>SUM(D62:D65)</f>
        <v>0</v>
      </c>
      <c r="E66" s="243">
        <f>SUM(E62:E65)</f>
        <v>0</v>
      </c>
      <c r="F66" s="243">
        <f>SUM(F62:F65)</f>
        <v>0</v>
      </c>
      <c r="G66" s="243">
        <f>SUM(G62:G65)</f>
        <v>0</v>
      </c>
      <c r="H66" s="243"/>
      <c r="I66" s="243"/>
      <c r="K66" s="7"/>
    </row>
    <row r="69" spans="1:11" x14ac:dyDescent="0.2">
      <c r="A69" s="216" t="s">
        <v>271</v>
      </c>
      <c r="B69" s="229"/>
      <c r="E69" s="267"/>
      <c r="F69" s="267"/>
      <c r="I69" s="269" t="s">
        <v>266</v>
      </c>
    </row>
    <row r="70" spans="1:11" x14ac:dyDescent="0.2">
      <c r="A70" s="268"/>
      <c r="B70" s="268"/>
      <c r="C70" s="267"/>
      <c r="D70" s="267"/>
      <c r="E70" s="267"/>
      <c r="F70" s="267"/>
    </row>
    <row r="71" spans="1:11" x14ac:dyDescent="0.2">
      <c r="A71" s="227" t="s">
        <v>45</v>
      </c>
      <c r="B71" s="226" t="s">
        <v>46</v>
      </c>
      <c r="C71" s="266" t="s">
        <v>265</v>
      </c>
      <c r="D71" s="266" t="s">
        <v>264</v>
      </c>
      <c r="E71" s="266" t="s">
        <v>263</v>
      </c>
      <c r="F71" s="266" t="s">
        <v>262</v>
      </c>
      <c r="G71" s="265" t="s">
        <v>261</v>
      </c>
      <c r="H71" s="226" t="s">
        <v>260</v>
      </c>
      <c r="I71" s="226" t="s">
        <v>259</v>
      </c>
    </row>
    <row r="72" spans="1:11" x14ac:dyDescent="0.2">
      <c r="A72" s="222" t="s">
        <v>517</v>
      </c>
      <c r="B72" s="222" t="s">
        <v>517</v>
      </c>
      <c r="C72" s="221"/>
      <c r="D72" s="264"/>
      <c r="E72" s="264"/>
      <c r="F72" s="264"/>
      <c r="G72" s="264"/>
      <c r="H72" s="263"/>
      <c r="I72" s="263"/>
    </row>
    <row r="73" spans="1:11" x14ac:dyDescent="0.2">
      <c r="A73" s="222"/>
      <c r="B73" s="222"/>
      <c r="C73" s="221"/>
      <c r="D73" s="264"/>
      <c r="E73" s="264"/>
      <c r="F73" s="264"/>
      <c r="G73" s="264"/>
      <c r="H73" s="263"/>
      <c r="I73" s="263"/>
    </row>
    <row r="74" spans="1:11" x14ac:dyDescent="0.2">
      <c r="A74" s="222"/>
      <c r="B74" s="222"/>
      <c r="C74" s="221"/>
      <c r="D74" s="264"/>
      <c r="E74" s="264"/>
      <c r="F74" s="264"/>
      <c r="G74" s="264"/>
      <c r="H74" s="263"/>
      <c r="I74" s="263"/>
    </row>
    <row r="75" spans="1:11" x14ac:dyDescent="0.2">
      <c r="A75" s="222"/>
      <c r="B75" s="222"/>
      <c r="C75" s="221"/>
      <c r="D75" s="264"/>
      <c r="E75" s="264"/>
      <c r="F75" s="264"/>
      <c r="G75" s="264"/>
      <c r="H75" s="263"/>
      <c r="I75" s="263"/>
    </row>
    <row r="76" spans="1:11" x14ac:dyDescent="0.2">
      <c r="A76" s="62"/>
      <c r="B76" s="62" t="s">
        <v>270</v>
      </c>
      <c r="C76" s="243">
        <f>SUM(C72:C75)</f>
        <v>0</v>
      </c>
      <c r="D76" s="243">
        <f>SUM(D72:D75)</f>
        <v>0</v>
      </c>
      <c r="E76" s="243">
        <f>SUM(E72:E75)</f>
        <v>0</v>
      </c>
      <c r="F76" s="243">
        <f>SUM(F72:F75)</f>
        <v>0</v>
      </c>
      <c r="G76" s="243">
        <f>SUM(G72:G75)</f>
        <v>0</v>
      </c>
      <c r="H76" s="243"/>
      <c r="I76" s="243"/>
    </row>
    <row r="79" spans="1:11" x14ac:dyDescent="0.2">
      <c r="A79" s="216" t="s">
        <v>269</v>
      </c>
      <c r="B79" s="229"/>
      <c r="E79" s="267"/>
      <c r="F79" s="267"/>
      <c r="I79" s="269" t="s">
        <v>266</v>
      </c>
    </row>
    <row r="80" spans="1:11" x14ac:dyDescent="0.2">
      <c r="A80" s="268"/>
      <c r="B80" s="268"/>
      <c r="C80" s="267"/>
      <c r="D80" s="267"/>
      <c r="E80" s="267"/>
      <c r="F80" s="267"/>
    </row>
    <row r="81" spans="1:11" x14ac:dyDescent="0.2">
      <c r="A81" s="227" t="s">
        <v>45</v>
      </c>
      <c r="B81" s="226" t="s">
        <v>46</v>
      </c>
      <c r="C81" s="266" t="s">
        <v>265</v>
      </c>
      <c r="D81" s="266" t="s">
        <v>264</v>
      </c>
      <c r="E81" s="266" t="s">
        <v>263</v>
      </c>
      <c r="F81" s="266" t="s">
        <v>262</v>
      </c>
      <c r="G81" s="265" t="s">
        <v>261</v>
      </c>
      <c r="H81" s="226" t="s">
        <v>260</v>
      </c>
      <c r="I81" s="226" t="s">
        <v>259</v>
      </c>
    </row>
    <row r="82" spans="1:11" x14ac:dyDescent="0.2">
      <c r="A82" s="222" t="s">
        <v>517</v>
      </c>
      <c r="B82" s="222" t="s">
        <v>517</v>
      </c>
      <c r="C82" s="221"/>
      <c r="D82" s="264"/>
      <c r="E82" s="264"/>
      <c r="F82" s="264"/>
      <c r="G82" s="264"/>
      <c r="H82" s="263"/>
      <c r="I82" s="263"/>
      <c r="K82" s="7"/>
    </row>
    <row r="83" spans="1:11" x14ac:dyDescent="0.2">
      <c r="A83" s="222"/>
      <c r="B83" s="222"/>
      <c r="C83" s="221"/>
      <c r="D83" s="264"/>
      <c r="E83" s="264"/>
      <c r="F83" s="264"/>
      <c r="G83" s="264"/>
      <c r="H83" s="263"/>
      <c r="I83" s="263"/>
      <c r="K83" s="7"/>
    </row>
    <row r="84" spans="1:11" x14ac:dyDescent="0.2">
      <c r="A84" s="222"/>
      <c r="B84" s="222"/>
      <c r="C84" s="221"/>
      <c r="D84" s="264"/>
      <c r="E84" s="264"/>
      <c r="F84" s="264"/>
      <c r="G84" s="264"/>
      <c r="H84" s="263"/>
      <c r="I84" s="263"/>
    </row>
    <row r="85" spans="1:11" x14ac:dyDescent="0.2">
      <c r="A85" s="222"/>
      <c r="B85" s="222"/>
      <c r="C85" s="221"/>
      <c r="D85" s="264"/>
      <c r="E85" s="264"/>
      <c r="F85" s="264"/>
      <c r="G85" s="264"/>
      <c r="H85" s="263"/>
      <c r="I85" s="263"/>
    </row>
    <row r="86" spans="1:11" x14ac:dyDescent="0.2">
      <c r="A86" s="62"/>
      <c r="B86" s="62" t="s">
        <v>268</v>
      </c>
      <c r="C86" s="243">
        <f>SUM(C82:C85)</f>
        <v>0</v>
      </c>
      <c r="D86" s="243">
        <f>SUM(D82:D85)</f>
        <v>0</v>
      </c>
      <c r="E86" s="243">
        <f>SUM(E82:E85)</f>
        <v>0</v>
      </c>
      <c r="F86" s="243">
        <f>SUM(F82:F85)</f>
        <v>0</v>
      </c>
      <c r="G86" s="243">
        <f>SUM(G82:G85)</f>
        <v>0</v>
      </c>
      <c r="H86" s="243"/>
      <c r="I86" s="243"/>
    </row>
    <row r="89" spans="1:11" x14ac:dyDescent="0.2">
      <c r="A89" s="216" t="s">
        <v>267</v>
      </c>
      <c r="B89" s="229"/>
      <c r="E89" s="267"/>
      <c r="F89" s="267"/>
      <c r="I89" s="269" t="s">
        <v>266</v>
      </c>
    </row>
    <row r="90" spans="1:11" x14ac:dyDescent="0.2">
      <c r="A90" s="268"/>
      <c r="B90" s="268"/>
      <c r="C90" s="267"/>
      <c r="D90" s="267"/>
      <c r="E90" s="267"/>
      <c r="F90" s="267"/>
    </row>
    <row r="91" spans="1:11" x14ac:dyDescent="0.2">
      <c r="A91" s="227" t="s">
        <v>45</v>
      </c>
      <c r="B91" s="226" t="s">
        <v>46</v>
      </c>
      <c r="C91" s="266" t="s">
        <v>265</v>
      </c>
      <c r="D91" s="266" t="s">
        <v>264</v>
      </c>
      <c r="E91" s="266" t="s">
        <v>263</v>
      </c>
      <c r="F91" s="266" t="s">
        <v>262</v>
      </c>
      <c r="G91" s="265" t="s">
        <v>261</v>
      </c>
      <c r="H91" s="226" t="s">
        <v>260</v>
      </c>
      <c r="I91" s="226" t="s">
        <v>259</v>
      </c>
    </row>
    <row r="92" spans="1:11" x14ac:dyDescent="0.2">
      <c r="A92" s="222" t="s">
        <v>517</v>
      </c>
      <c r="B92" s="222" t="s">
        <v>517</v>
      </c>
      <c r="C92" s="221"/>
      <c r="D92" s="264"/>
      <c r="E92" s="264"/>
      <c r="F92" s="264"/>
      <c r="G92" s="264"/>
      <c r="H92" s="263"/>
      <c r="I92" s="263"/>
    </row>
    <row r="93" spans="1:11" x14ac:dyDescent="0.2">
      <c r="A93" s="222"/>
      <c r="B93" s="222"/>
      <c r="C93" s="221"/>
      <c r="D93" s="264"/>
      <c r="E93" s="264"/>
      <c r="F93" s="264"/>
      <c r="G93" s="264"/>
      <c r="H93" s="263"/>
      <c r="I93" s="263"/>
    </row>
    <row r="94" spans="1:11" x14ac:dyDescent="0.2">
      <c r="A94" s="222"/>
      <c r="B94" s="222"/>
      <c r="C94" s="221"/>
      <c r="D94" s="264"/>
      <c r="E94" s="264"/>
      <c r="F94" s="264"/>
      <c r="G94" s="264"/>
      <c r="H94" s="263"/>
      <c r="I94" s="263"/>
    </row>
    <row r="95" spans="1:11" x14ac:dyDescent="0.2">
      <c r="A95" s="222"/>
      <c r="B95" s="222"/>
      <c r="C95" s="221"/>
      <c r="D95" s="264"/>
      <c r="E95" s="264"/>
      <c r="F95" s="264"/>
      <c r="G95" s="264"/>
      <c r="H95" s="263"/>
      <c r="I95" s="263"/>
    </row>
    <row r="96" spans="1:11" x14ac:dyDescent="0.2">
      <c r="A96" s="62"/>
      <c r="B96" s="62" t="s">
        <v>258</v>
      </c>
      <c r="C96" s="243">
        <f>SUM(C92:C95)</f>
        <v>0</v>
      </c>
      <c r="D96" s="243">
        <f>SUM(D92:D95)</f>
        <v>0</v>
      </c>
      <c r="E96" s="243">
        <f>SUM(E92:E95)</f>
        <v>0</v>
      </c>
      <c r="F96" s="243">
        <f>SUM(F92:F95)</f>
        <v>0</v>
      </c>
      <c r="G96" s="243">
        <f>SUM(G92:G95)</f>
        <v>0</v>
      </c>
      <c r="H96" s="243"/>
      <c r="I96" s="243"/>
    </row>
    <row r="177" spans="1:8" x14ac:dyDescent="0.2">
      <c r="A177" s="12"/>
      <c r="B177" s="12"/>
      <c r="C177" s="13"/>
      <c r="D177" s="13"/>
      <c r="E177" s="13"/>
      <c r="F177" s="13"/>
      <c r="G177" s="13"/>
      <c r="H177" s="12"/>
    </row>
    <row r="178" spans="1:8" x14ac:dyDescent="0.2">
      <c r="A178" s="84"/>
      <c r="B178" s="85"/>
    </row>
    <row r="179" spans="1:8" x14ac:dyDescent="0.2">
      <c r="A179" s="84"/>
      <c r="B179" s="85"/>
    </row>
    <row r="180" spans="1:8" x14ac:dyDescent="0.2">
      <c r="A180" s="84"/>
      <c r="B180" s="85"/>
    </row>
    <row r="181" spans="1:8" x14ac:dyDescent="0.2">
      <c r="A181" s="84"/>
      <c r="B181" s="85"/>
    </row>
    <row r="182" spans="1:8" x14ac:dyDescent="0.2">
      <c r="A182" s="84"/>
      <c r="B182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61 C71 C81 C91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61 A71 A81 A91"/>
    <dataValidation allowBlank="1" showInputMessage="1" showErrorMessage="1" prompt="Corresponde al nombre o descripción de la cuenta de acuerdo al Plan de Cuentas emitido por el CONAC." sqref="B7 B20 B50 B61 B71 B81 B91 B30 B40"/>
    <dataValidation allowBlank="1" showInputMessage="1" showErrorMessage="1" prompt="Importe de la cuentas por cobrar con fecha de vencimiento de 1 a 90 días." sqref="D7 D20 D50 D61 D71 D81 D91 D30 D40"/>
    <dataValidation allowBlank="1" showInputMessage="1" showErrorMessage="1" prompt="Importe de la cuentas por cobrar con fecha de vencimiento de 91 a 180 días." sqref="E7 E20 E50 E61 E71 E81 E91 E30 E40"/>
    <dataValidation allowBlank="1" showInputMessage="1" showErrorMessage="1" prompt="Importe de la cuentas por cobrar con fecha de vencimiento de 181 a 365 días." sqref="F7 F20 F50 F61 F71 F81 F91 F30 F40"/>
    <dataValidation allowBlank="1" showInputMessage="1" showErrorMessage="1" prompt="Importe de la cuentas por cobrar con vencimiento mayor a 365 días." sqref="G7 G20 G50 G61 G71 G81 G91 G30 G40"/>
    <dataValidation allowBlank="1" showInputMessage="1" showErrorMessage="1" prompt="Informar sobre caraterísticas cualitativas de la cuenta, ejemplo: acciones implementadas para su recuperación, causas de la demora en su recuperación." sqref="H7 H20 H50 H61 H71 H81 H91 H30 H40"/>
    <dataValidation allowBlank="1" showInputMessage="1" showErrorMessage="1" prompt="Indicar si el deudor ya sobrepasó el plazo estipulado para pago, 90, 180 o 365 días." sqref="I7 I20 I50 I61 I71 I81 I91 I30 I40"/>
  </dataValidations>
  <pageMargins left="0.70866141732283472" right="0.70866141732283472" top="1.7716535433070868" bottom="0.94488188976377963" header="0.31496062992125984" footer="0.31496062992125984"/>
  <pageSetup scale="78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57" t="s">
        <v>143</v>
      </c>
      <c r="B2" s="458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61" t="s">
        <v>235</v>
      </c>
      <c r="B4" s="462"/>
      <c r="C4" s="462"/>
      <c r="D4" s="462"/>
      <c r="E4" s="462"/>
      <c r="F4" s="462"/>
      <c r="G4" s="462"/>
      <c r="H4" s="463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64" t="s">
        <v>151</v>
      </c>
      <c r="B6" s="465"/>
      <c r="C6" s="465"/>
      <c r="D6" s="465"/>
      <c r="E6" s="465"/>
      <c r="F6" s="465"/>
      <c r="G6" s="465"/>
      <c r="H6" s="466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zoomScaleNormal="100" zoomScaleSheetLayoutView="100" workbookViewId="0">
      <selection activeCell="H12" sqref="A1:H12"/>
    </sheetView>
  </sheetViews>
  <sheetFormatPr baseColWidth="10" defaultRowHeight="11.25" x14ac:dyDescent="0.2"/>
  <cols>
    <col min="1" max="1" width="20.7109375" style="18" customWidth="1"/>
    <col min="2" max="5" width="11.42578125" style="18"/>
    <col min="6" max="6" width="2.85546875" style="18" customWidth="1"/>
    <col min="7" max="7" width="5.28515625" style="18" customWidth="1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286</v>
      </c>
      <c r="B5" s="20"/>
      <c r="C5" s="20"/>
      <c r="D5" s="20"/>
      <c r="E5" s="20"/>
      <c r="F5" s="17"/>
      <c r="G5" s="17"/>
      <c r="H5" s="190" t="s">
        <v>285</v>
      </c>
    </row>
    <row r="6" spans="1:17" x14ac:dyDescent="0.2">
      <c r="J6" s="467"/>
      <c r="K6" s="467"/>
      <c r="L6" s="467"/>
      <c r="M6" s="467"/>
      <c r="N6" s="467"/>
      <c r="O6" s="467"/>
      <c r="P6" s="467"/>
      <c r="Q6" s="467"/>
    </row>
    <row r="7" spans="1:17" x14ac:dyDescent="0.2">
      <c r="A7" s="3" t="s">
        <v>52</v>
      </c>
    </row>
    <row r="8" spans="1:17" ht="52.5" customHeight="1" x14ac:dyDescent="0.2">
      <c r="A8" s="468" t="s">
        <v>284</v>
      </c>
      <c r="B8" s="468"/>
      <c r="C8" s="468"/>
      <c r="D8" s="468"/>
      <c r="E8" s="468"/>
      <c r="F8" s="468"/>
      <c r="G8" s="468"/>
      <c r="H8" s="468"/>
    </row>
    <row r="11" spans="1:17" x14ac:dyDescent="0.2">
      <c r="C11" s="18" t="s">
        <v>517</v>
      </c>
    </row>
  </sheetData>
  <mergeCells count="2">
    <mergeCell ref="J6:Q6"/>
    <mergeCell ref="A8:H8"/>
  </mergeCells>
  <pageMargins left="0.70866141732283472" right="0.70866141732283472" top="1.7716535433070868" bottom="0.74803149606299213" header="0.31496062992125984" footer="0.31496062992125984"/>
  <pageSetup scale="97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D26" sqref="A1:D26"/>
    </sheetView>
  </sheetViews>
  <sheetFormatPr baseColWidth="10" defaultRowHeight="11.25" x14ac:dyDescent="0.2"/>
  <cols>
    <col min="1" max="1" width="20.7109375" style="89" customWidth="1"/>
    <col min="2" max="2" width="22.855468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7" customFormat="1" ht="11.25" customHeight="1" x14ac:dyDescent="0.2">
      <c r="A5" s="260" t="s">
        <v>292</v>
      </c>
      <c r="B5" s="89"/>
      <c r="C5" s="282"/>
      <c r="D5" s="281" t="s">
        <v>289</v>
      </c>
    </row>
    <row r="6" spans="1:4" x14ac:dyDescent="0.2">
      <c r="A6" s="280"/>
      <c r="B6" s="280"/>
      <c r="C6" s="279"/>
      <c r="D6" s="278"/>
    </row>
    <row r="7" spans="1:4" ht="15" customHeight="1" x14ac:dyDescent="0.2">
      <c r="A7" s="227" t="s">
        <v>45</v>
      </c>
      <c r="B7" s="226" t="s">
        <v>46</v>
      </c>
      <c r="C7" s="224" t="s">
        <v>241</v>
      </c>
      <c r="D7" s="277" t="s">
        <v>288</v>
      </c>
    </row>
    <row r="8" spans="1:4" x14ac:dyDescent="0.2">
      <c r="A8" s="222" t="s">
        <v>517</v>
      </c>
      <c r="B8" s="263" t="s">
        <v>517</v>
      </c>
      <c r="C8" s="264"/>
      <c r="D8" s="263"/>
    </row>
    <row r="9" spans="1:4" x14ac:dyDescent="0.2">
      <c r="A9" s="222"/>
      <c r="B9" s="263"/>
      <c r="C9" s="264"/>
      <c r="D9" s="263"/>
    </row>
    <row r="10" spans="1:4" x14ac:dyDescent="0.2">
      <c r="A10" s="222"/>
      <c r="B10" s="263"/>
      <c r="C10" s="264"/>
      <c r="D10" s="263"/>
    </row>
    <row r="11" spans="1:4" x14ac:dyDescent="0.2">
      <c r="A11" s="222"/>
      <c r="B11" s="263"/>
      <c r="C11" s="264"/>
      <c r="D11" s="263"/>
    </row>
    <row r="12" spans="1:4" x14ac:dyDescent="0.2">
      <c r="A12" s="222"/>
      <c r="B12" s="263"/>
      <c r="C12" s="264"/>
      <c r="D12" s="263"/>
    </row>
    <row r="13" spans="1:4" x14ac:dyDescent="0.2">
      <c r="A13" s="222"/>
      <c r="B13" s="263"/>
      <c r="C13" s="264"/>
      <c r="D13" s="263"/>
    </row>
    <row r="14" spans="1:4" x14ac:dyDescent="0.2">
      <c r="A14" s="222"/>
      <c r="B14" s="263"/>
      <c r="C14" s="264"/>
      <c r="D14" s="263"/>
    </row>
    <row r="15" spans="1:4" x14ac:dyDescent="0.2">
      <c r="A15" s="222"/>
      <c r="B15" s="263"/>
      <c r="C15" s="264"/>
      <c r="D15" s="263"/>
    </row>
    <row r="16" spans="1:4" x14ac:dyDescent="0.2">
      <c r="A16" s="283"/>
      <c r="B16" s="283" t="s">
        <v>291</v>
      </c>
      <c r="C16" s="218">
        <f>SUM(C8:C15)</f>
        <v>0</v>
      </c>
      <c r="D16" s="276"/>
    </row>
    <row r="17" spans="1:4" x14ac:dyDescent="0.2">
      <c r="A17" s="60"/>
      <c r="B17" s="60"/>
      <c r="C17" s="230"/>
      <c r="D17" s="60"/>
    </row>
    <row r="18" spans="1:4" x14ac:dyDescent="0.2">
      <c r="A18" s="60"/>
      <c r="B18" s="60"/>
      <c r="C18" s="230"/>
      <c r="D18" s="60"/>
    </row>
    <row r="19" spans="1:4" s="257" customFormat="1" ht="11.25" customHeight="1" x14ac:dyDescent="0.2">
      <c r="A19" s="260" t="s">
        <v>290</v>
      </c>
      <c r="B19" s="60"/>
      <c r="C19" s="282"/>
      <c r="D19" s="281" t="s">
        <v>289</v>
      </c>
    </row>
    <row r="20" spans="1:4" x14ac:dyDescent="0.2">
      <c r="A20" s="280"/>
      <c r="B20" s="280"/>
      <c r="C20" s="279"/>
      <c r="D20" s="278"/>
    </row>
    <row r="21" spans="1:4" ht="15" customHeight="1" x14ac:dyDescent="0.2">
      <c r="A21" s="227" t="s">
        <v>45</v>
      </c>
      <c r="B21" s="226" t="s">
        <v>46</v>
      </c>
      <c r="C21" s="224" t="s">
        <v>241</v>
      </c>
      <c r="D21" s="277" t="s">
        <v>288</v>
      </c>
    </row>
    <row r="22" spans="1:4" x14ac:dyDescent="0.2">
      <c r="A22" s="236" t="s">
        <v>517</v>
      </c>
      <c r="B22" s="275" t="s">
        <v>517</v>
      </c>
      <c r="C22" s="264"/>
      <c r="D22" s="263"/>
    </row>
    <row r="23" spans="1:4" x14ac:dyDescent="0.2">
      <c r="A23" s="236"/>
      <c r="B23" s="275"/>
      <c r="C23" s="264"/>
      <c r="D23" s="263"/>
    </row>
    <row r="24" spans="1:4" x14ac:dyDescent="0.2">
      <c r="A24" s="236"/>
      <c r="B24" s="275"/>
      <c r="C24" s="264"/>
      <c r="D24" s="263"/>
    </row>
    <row r="25" spans="1:4" x14ac:dyDescent="0.2">
      <c r="A25" s="236"/>
      <c r="B25" s="275"/>
      <c r="C25" s="264"/>
      <c r="D25" s="263"/>
    </row>
    <row r="26" spans="1:4" x14ac:dyDescent="0.2">
      <c r="A26" s="252"/>
      <c r="B26" s="252" t="s">
        <v>287</v>
      </c>
      <c r="C26" s="232">
        <f>SUM(C22:C25)</f>
        <v>0</v>
      </c>
      <c r="D26" s="276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1.7716535433070868" bottom="0.74803149606299213" header="0.31496062992125984" footer="0.31496062992125984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2018-02-20T21:11:53Z</cp:lastPrinted>
  <dcterms:created xsi:type="dcterms:W3CDTF">2012-12-11T20:36:24Z</dcterms:created>
  <dcterms:modified xsi:type="dcterms:W3CDTF">2018-02-20T21:16:27Z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